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410" windowHeight="11010" activeTab="3"/>
  </bookViews>
  <sheets>
    <sheet name="заголовочная" sheetId="2" r:id="rId1"/>
    <sheet name="2017" sheetId="1" r:id="rId2"/>
    <sheet name="2018" sheetId="5" r:id="rId3"/>
    <sheet name="2019" sheetId="6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6" l="1"/>
  <c r="D43" i="6"/>
  <c r="D40" i="6"/>
  <c r="D37" i="6"/>
  <c r="D36" i="6"/>
  <c r="D35" i="6"/>
  <c r="D34" i="6"/>
  <c r="D33" i="6"/>
  <c r="D32" i="6"/>
  <c r="D31" i="6"/>
  <c r="D30" i="6"/>
  <c r="D29" i="6"/>
  <c r="I28" i="6"/>
  <c r="E28" i="6"/>
  <c r="D27" i="6"/>
  <c r="D26" i="6"/>
  <c r="D25" i="6"/>
  <c r="D24" i="6"/>
  <c r="I23" i="6"/>
  <c r="E23" i="6"/>
  <c r="D23" i="6"/>
  <c r="D22" i="6"/>
  <c r="I21" i="6"/>
  <c r="H21" i="6"/>
  <c r="G21" i="6"/>
  <c r="F21" i="6"/>
  <c r="E21" i="6"/>
  <c r="D21" i="6" s="1"/>
  <c r="D20" i="6"/>
  <c r="I19" i="6"/>
  <c r="D19" i="6" s="1"/>
  <c r="I18" i="6"/>
  <c r="D18" i="6" s="1"/>
  <c r="I17" i="6"/>
  <c r="D17" i="6" s="1"/>
  <c r="E17" i="6"/>
  <c r="E16" i="6"/>
  <c r="E15" i="6"/>
  <c r="E42" i="6" s="1"/>
  <c r="E14" i="6"/>
  <c r="E39" i="6" s="1"/>
  <c r="D13" i="6"/>
  <c r="D12" i="6"/>
  <c r="D11" i="6"/>
  <c r="D10" i="6"/>
  <c r="D9" i="6"/>
  <c r="D8" i="6"/>
  <c r="I7" i="6"/>
  <c r="I14" i="6" s="1"/>
  <c r="E7" i="6"/>
  <c r="D44" i="5"/>
  <c r="D43" i="5"/>
  <c r="D40" i="5"/>
  <c r="D37" i="5"/>
  <c r="D36" i="5"/>
  <c r="D35" i="5"/>
  <c r="D34" i="5"/>
  <c r="D33" i="5"/>
  <c r="D32" i="5"/>
  <c r="D31" i="5"/>
  <c r="D30" i="5"/>
  <c r="D29" i="5"/>
  <c r="I28" i="5"/>
  <c r="E28" i="5"/>
  <c r="D27" i="5"/>
  <c r="D26" i="5"/>
  <c r="D25" i="5"/>
  <c r="D24" i="5"/>
  <c r="I23" i="5"/>
  <c r="D23" i="5" s="1"/>
  <c r="E23" i="5"/>
  <c r="D22" i="5"/>
  <c r="I21" i="5"/>
  <c r="H21" i="5"/>
  <c r="G21" i="5"/>
  <c r="F21" i="5"/>
  <c r="E21" i="5"/>
  <c r="D21" i="5" s="1"/>
  <c r="D20" i="5"/>
  <c r="I19" i="5"/>
  <c r="D19" i="5" s="1"/>
  <c r="I18" i="5"/>
  <c r="D18" i="5" s="1"/>
  <c r="E17" i="5"/>
  <c r="E16" i="5" s="1"/>
  <c r="E14" i="5"/>
  <c r="E39" i="5" s="1"/>
  <c r="D13" i="5"/>
  <c r="D12" i="5"/>
  <c r="D11" i="5"/>
  <c r="D10" i="5"/>
  <c r="D9" i="5"/>
  <c r="D8" i="5"/>
  <c r="I7" i="5"/>
  <c r="I14" i="5" s="1"/>
  <c r="I39" i="5" s="1"/>
  <c r="I38" i="5" s="1"/>
  <c r="E7" i="5"/>
  <c r="I19" i="1"/>
  <c r="I18" i="1"/>
  <c r="E17" i="1"/>
  <c r="D9" i="1"/>
  <c r="D7" i="5" l="1"/>
  <c r="D14" i="5"/>
  <c r="D28" i="5"/>
  <c r="I17" i="5"/>
  <c r="I16" i="5" s="1"/>
  <c r="I15" i="5" s="1"/>
  <c r="I42" i="5" s="1"/>
  <c r="I41" i="5" s="1"/>
  <c r="I16" i="6"/>
  <c r="I15" i="6" s="1"/>
  <c r="I42" i="6" s="1"/>
  <c r="I41" i="6" s="1"/>
  <c r="D7" i="6"/>
  <c r="D28" i="6"/>
  <c r="D14" i="6"/>
  <c r="I39" i="6"/>
  <c r="I38" i="6" s="1"/>
  <c r="E41" i="6"/>
  <c r="D41" i="6" s="1"/>
  <c r="D39" i="6"/>
  <c r="E38" i="6"/>
  <c r="D38" i="6" s="1"/>
  <c r="D15" i="6"/>
  <c r="D39" i="5"/>
  <c r="E38" i="5"/>
  <c r="D38" i="5" s="1"/>
  <c r="D16" i="5"/>
  <c r="E15" i="5"/>
  <c r="I17" i="1"/>
  <c r="E14" i="1"/>
  <c r="E39" i="1" s="1"/>
  <c r="E7" i="1"/>
  <c r="I7" i="1"/>
  <c r="D17" i="5" l="1"/>
  <c r="D42" i="6"/>
  <c r="D16" i="6"/>
  <c r="E42" i="5"/>
  <c r="D15" i="5"/>
  <c r="D7" i="1"/>
  <c r="D44" i="1"/>
  <c r="D43" i="1"/>
  <c r="D40" i="1"/>
  <c r="E38" i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D23" i="1" s="1"/>
  <c r="E23" i="1"/>
  <c r="D22" i="1"/>
  <c r="I21" i="1"/>
  <c r="H21" i="1"/>
  <c r="G21" i="1"/>
  <c r="F21" i="1"/>
  <c r="E21" i="1"/>
  <c r="D21" i="1" s="1"/>
  <c r="D20" i="1"/>
  <c r="D19" i="1"/>
  <c r="D18" i="1"/>
  <c r="E16" i="1"/>
  <c r="D17" i="1"/>
  <c r="I16" i="1"/>
  <c r="D13" i="1"/>
  <c r="D12" i="1"/>
  <c r="D11" i="1"/>
  <c r="D10" i="1"/>
  <c r="D8" i="1"/>
  <c r="I14" i="1"/>
  <c r="D14" i="1" l="1"/>
  <c r="I39" i="1"/>
  <c r="E41" i="5"/>
  <c r="D41" i="5" s="1"/>
  <c r="D42" i="5"/>
  <c r="D28" i="1"/>
  <c r="I15" i="1"/>
  <c r="I42" i="1" s="1"/>
  <c r="I41" i="1" s="1"/>
  <c r="E15" i="1"/>
  <c r="E42" i="1" s="1"/>
  <c r="D16" i="1"/>
  <c r="E41" i="1" l="1"/>
  <c r="D41" i="1" s="1"/>
  <c r="D42" i="1"/>
  <c r="I38" i="1"/>
  <c r="D38" i="1" s="1"/>
  <c r="D39" i="1"/>
  <c r="D15" i="1"/>
</calcChain>
</file>

<file path=xl/sharedStrings.xml><?xml version="1.0" encoding="utf-8"?>
<sst xmlns="http://schemas.openxmlformats.org/spreadsheetml/2006/main" count="750" uniqueCount="106">
  <si>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</si>
  <si>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</si>
  <si>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</si>
  <si>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</si>
  <si>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</si>
  <si>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</si>
  <si>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</si>
  <si>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</si>
  <si>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</si>
  <si>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</si>
  <si>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</si>
  <si>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</si>
  <si>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</si>
  <si>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</si>
  <si>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</si>
  <si>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</si>
  <si>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</si>
  <si>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</si>
  <si>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</si>
  <si>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</si>
  <si>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</si>
  <si>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</si>
  <si>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</si>
  <si>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</si>
  <si>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</si>
  <si>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</si>
  <si>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</si>
  <si>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</si>
  <si>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</si>
  <si>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</si>
  <si>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</si>
  <si>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</si>
  <si>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</si>
  <si>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</si>
  <si>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</si>
  <si>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</si>
  <si>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</si>
  <si>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</si>
  <si>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</si>
  <si>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</si>
  <si>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</si>
  <si>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</si>
  <si>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</si>
  <si>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</si>
  <si>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</si>
  <si>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</si>
  <si>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</si>
  <si>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</si>
  <si>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</si>
  <si>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</si>
  <si>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</si>
  <si>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</si>
  <si>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</si>
  <si>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</si>
  <si>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</si>
  <si>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</si>
  <si>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</si>
  <si>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</si>
  <si>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</si>
  <si>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</si>
  <si>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</si>
  <si>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</si>
  <si>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</si>
  <si>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</si>
  <si>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</si>
  <si>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</si>
  <si>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</si>
  <si>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</si>
  <si>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</si>
  <si>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</si>
  <si>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</si>
  <si>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</si>
  <si>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</si>
  <si>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</si>
  <si>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</si>
  <si>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</si>
  <si>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</si>
  <si>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</si>
  <si>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</si>
  <si>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</si>
  <si>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</si>
  <si>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</si>
  <si>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</si>
  <si>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</si>
  <si>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</si>
  <si>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</si>
  <si>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</si>
  <si>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</si>
  <si>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</si>
  <si>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</si>
  <si>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</si>
  <si>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</si>
  <si>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</si>
  <si>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</si>
  <si>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</si>
  <si>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</si>
  <si>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</si>
  <si>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</si>
  <si>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бюджетное учреждение Брянской области "Центр ветеринарии "Пригородный"</t>
  </si>
  <si>
    <t>241520, Брянская область, Брянский район, с.Супонево, ул.Свенская, д.61</t>
  </si>
  <si>
    <t>Шендрик И.П.</t>
  </si>
  <si>
    <t>Майстрова О.В.</t>
  </si>
  <si>
    <t>01450</t>
  </si>
  <si>
    <t>Показатели по поступлениям и выплатам ГБУ Брянской области "Центр ветеринарии "Пригородный"
на __________________ на 2017 год</t>
  </si>
  <si>
    <t>Показатели по поступлениям и выплатам ГБУ Брянской области "Центр ветеринарии "Пригородный"
на __________________ на 2019 год</t>
  </si>
  <si>
    <t>Показатели по поступлениям и выплатам ГБУ Брянской области "Центр ветеринарии "Пригородный"
на __________________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</si>
</sst>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44" fontId="0" fillId="0" borderId="0">
      <alignment vertical="top" wrapText="1"/>
    </xf>
    <xf numFmtId="0" fontId="7" fillId="0" borderId="0"/>
  </cellStyleXfs>
  <cellXfs count="42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79" zoomScaleNormal="79" zoomScaleSheetLayoutView="115" workbookViewId="0">
      <selection activeCell="E39" sqref="E39"/>
    </sheetView>
  </sheetViews>
  <sheetFormatPr defaultColWidth="9.33203125"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30" customHeight="1" x14ac:dyDescent="0.2">
      <c r="A7" s="21" t="s">
        <v>0</v>
      </c>
      <c r="B7" s="31" t="s">
        <v>84</v>
      </c>
      <c r="C7" s="31"/>
      <c r="D7" s="31"/>
      <c r="E7" s="31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1" t="s">
        <v>0</v>
      </c>
      <c r="C8" s="31"/>
      <c r="D8" s="31"/>
      <c r="E8" s="31"/>
      <c r="F8" s="21" t="s">
        <v>0</v>
      </c>
      <c r="G8" s="21" t="s">
        <v>0</v>
      </c>
    </row>
    <row r="9" spans="1:7" ht="14.45" customHeight="1" x14ac:dyDescent="0.2">
      <c r="A9" s="31" t="s">
        <v>98</v>
      </c>
      <c r="B9" s="31"/>
      <c r="C9" s="31"/>
      <c r="D9" s="31"/>
      <c r="E9" s="31"/>
      <c r="F9" s="31"/>
      <c r="G9" s="31"/>
    </row>
    <row r="10" spans="1:7" ht="21.6" customHeight="1" x14ac:dyDescent="0.2">
      <c r="A10" s="21" t="s">
        <v>0</v>
      </c>
      <c r="B10" s="31" t="s">
        <v>0</v>
      </c>
      <c r="C10" s="31"/>
      <c r="D10" s="31"/>
      <c r="E10" s="31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1" t="s">
        <v>85</v>
      </c>
      <c r="C11" s="31"/>
      <c r="D11" s="31"/>
      <c r="E11" s="31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2" t="s">
        <v>0</v>
      </c>
      <c r="C12" s="32"/>
      <c r="D12" s="32"/>
      <c r="E12" s="32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2" t="s">
        <v>97</v>
      </c>
      <c r="C13" s="32"/>
      <c r="D13" s="32"/>
      <c r="E13" s="32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2" t="s">
        <v>0</v>
      </c>
      <c r="C14" s="32"/>
      <c r="D14" s="32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3" t="s">
        <v>98</v>
      </c>
      <c r="C15" s="33"/>
      <c r="D15" s="33"/>
      <c r="E15" s="33"/>
      <c r="F15" s="33"/>
      <c r="G15" s="33"/>
    </row>
    <row r="16" spans="1:7" ht="54.75" customHeight="1" x14ac:dyDescent="0.2">
      <c r="A16" s="21" t="s">
        <v>87</v>
      </c>
      <c r="B16" s="34" t="s">
        <v>102</v>
      </c>
      <c r="C16" s="34"/>
      <c r="D16" s="34"/>
      <c r="E16" s="34"/>
      <c r="F16" s="34"/>
      <c r="G16" s="34"/>
    </row>
    <row r="17" spans="1:7" ht="21" customHeight="1" x14ac:dyDescent="0.2">
      <c r="A17" s="28" t="s">
        <v>88</v>
      </c>
      <c r="B17" s="29" t="s">
        <v>99</v>
      </c>
      <c r="C17" s="29"/>
      <c r="D17" s="29"/>
      <c r="E17" s="29"/>
      <c r="F17" s="29"/>
      <c r="G17" s="29"/>
    </row>
    <row r="18" spans="1:7" ht="15.75" customHeight="1" x14ac:dyDescent="0.2">
      <c r="A18" s="28"/>
      <c r="B18" s="30"/>
      <c r="C18" s="30"/>
      <c r="D18" s="30"/>
      <c r="E18" s="30"/>
      <c r="F18" s="30"/>
      <c r="G18" s="30"/>
    </row>
    <row r="19" spans="1:7" ht="39" customHeight="1" x14ac:dyDescent="0.2">
      <c r="A19" s="21" t="s">
        <v>89</v>
      </c>
      <c r="B19" s="33">
        <v>3245505653</v>
      </c>
      <c r="C19" s="33"/>
      <c r="D19" s="33"/>
      <c r="E19" s="28" t="s">
        <v>90</v>
      </c>
      <c r="F19" s="28"/>
      <c r="G19" s="22">
        <v>324501001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91</v>
      </c>
      <c r="B21" s="33" t="s">
        <v>92</v>
      </c>
      <c r="C21" s="33"/>
      <c r="D21" s="33"/>
      <c r="E21" s="33"/>
      <c r="F21" s="33"/>
      <c r="G21" s="33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view="pageBreakPreview" zoomScale="115" zoomScaleNormal="91" zoomScaleSheetLayoutView="115" workbookViewId="0">
      <selection activeCell="A2" sqref="A2:I2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5" t="s">
        <v>103</v>
      </c>
      <c r="B2" s="35"/>
      <c r="C2" s="35"/>
      <c r="D2" s="35"/>
      <c r="E2" s="35"/>
      <c r="F2" s="35"/>
      <c r="G2" s="35"/>
      <c r="H2" s="35"/>
      <c r="I2" s="35"/>
      <c r="J2" s="5" t="s">
        <v>2</v>
      </c>
    </row>
    <row r="3" spans="1:10" ht="24.6" customHeight="1" x14ac:dyDescent="0.2">
      <c r="A3" s="36" t="s">
        <v>3</v>
      </c>
      <c r="B3" s="36" t="s">
        <v>4</v>
      </c>
      <c r="C3" s="36" t="s">
        <v>5</v>
      </c>
      <c r="D3" s="36" t="s">
        <v>6</v>
      </c>
      <c r="E3" s="36"/>
      <c r="F3" s="36"/>
      <c r="G3" s="36"/>
      <c r="H3" s="36"/>
      <c r="I3" s="36"/>
    </row>
    <row r="4" spans="1:10" ht="19.899999999999999" customHeight="1" x14ac:dyDescent="0.2">
      <c r="A4" s="37" t="s">
        <v>0</v>
      </c>
      <c r="B4" s="37" t="s">
        <v>0</v>
      </c>
      <c r="C4" s="37" t="s">
        <v>0</v>
      </c>
      <c r="D4" s="36" t="s">
        <v>7</v>
      </c>
      <c r="E4" s="36" t="s">
        <v>8</v>
      </c>
      <c r="F4" s="36"/>
      <c r="G4" s="36"/>
      <c r="H4" s="36"/>
      <c r="I4" s="36"/>
    </row>
    <row r="5" spans="1:10" ht="96" customHeight="1" x14ac:dyDescent="0.2">
      <c r="A5" s="37" t="s">
        <v>0</v>
      </c>
      <c r="B5" s="37" t="s">
        <v>0</v>
      </c>
      <c r="C5" s="37" t="s">
        <v>0</v>
      </c>
      <c r="D5" s="37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48860686.289999999</v>
      </c>
      <c r="E7" s="9">
        <f>E9</f>
        <v>13660686.289999999</v>
      </c>
      <c r="F7" s="8" t="s">
        <v>24</v>
      </c>
      <c r="G7" s="8" t="s">
        <v>24</v>
      </c>
      <c r="H7" s="8" t="s">
        <v>24</v>
      </c>
      <c r="I7" s="9">
        <f>I8+I9+I10+I11+I12</f>
        <v>35200000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48860686.289999999</v>
      </c>
      <c r="E9" s="12">
        <v>13660686.289999999</v>
      </c>
      <c r="F9" s="6" t="s">
        <v>24</v>
      </c>
      <c r="G9" s="6" t="s">
        <v>24</v>
      </c>
      <c r="H9" s="6" t="s">
        <v>24</v>
      </c>
      <c r="I9" s="12">
        <v>35200000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184250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184250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48676436.289999999</v>
      </c>
      <c r="E14" s="9">
        <f>E9</f>
        <v>13660686.289999999</v>
      </c>
      <c r="F14" s="8" t="s">
        <v>24</v>
      </c>
      <c r="G14" s="8" t="s">
        <v>24</v>
      </c>
      <c r="H14" s="8" t="s">
        <v>24</v>
      </c>
      <c r="I14" s="9">
        <f>I7-I13+I44</f>
        <v>35015750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48676436.289999999</v>
      </c>
      <c r="E15" s="9">
        <f>E16+E21++E23+E28</f>
        <v>13660686.289999999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35015750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34330542.409999996</v>
      </c>
      <c r="E16" s="9">
        <f>E17+E20</f>
        <v>13565286.289999999</v>
      </c>
      <c r="F16" s="8" t="s">
        <v>24</v>
      </c>
      <c r="G16" s="8" t="s">
        <v>24</v>
      </c>
      <c r="H16" s="8" t="s">
        <v>24</v>
      </c>
      <c r="I16" s="9">
        <f t="shared" ref="I16" si="3">I17+I20</f>
        <v>20765256.120000001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34250542.409999996</v>
      </c>
      <c r="E17" s="12">
        <f>E18+E19</f>
        <v>13565286.289999999</v>
      </c>
      <c r="F17" s="6" t="s">
        <v>24</v>
      </c>
      <c r="G17" s="6" t="s">
        <v>24</v>
      </c>
      <c r="H17" s="6" t="s">
        <v>24</v>
      </c>
      <c r="I17" s="12">
        <f>I18+I19</f>
        <v>20685256.120000001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26306100.16</v>
      </c>
      <c r="E18" s="12">
        <v>10418806.67</v>
      </c>
      <c r="F18" s="6" t="s">
        <v>24</v>
      </c>
      <c r="G18" s="6" t="s">
        <v>24</v>
      </c>
      <c r="H18" s="6" t="s">
        <v>24</v>
      </c>
      <c r="I18" s="12">
        <f>13509841+2377452.49</f>
        <v>15887293.49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7944442.25</v>
      </c>
      <c r="E19" s="12">
        <v>3146479.62</v>
      </c>
      <c r="F19" s="6" t="s">
        <v>24</v>
      </c>
      <c r="G19" s="6" t="s">
        <v>24</v>
      </c>
      <c r="H19" s="6" t="s">
        <v>24</v>
      </c>
      <c r="I19" s="12">
        <f>4079971.98+717990.65</f>
        <v>4797962.63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80000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80000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95400</v>
      </c>
      <c r="E21" s="9">
        <f>E22</f>
        <v>95400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95400</v>
      </c>
      <c r="E22" s="12">
        <v>95400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311971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311971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57661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57661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118826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118826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130484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130484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5000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5000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13938522.879999999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13938522.879999999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372772.28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372772.28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3600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3600</v>
      </c>
    </row>
    <row r="31" spans="1:9" x14ac:dyDescent="0.2">
      <c r="A31" s="14" t="s">
        <v>58</v>
      </c>
      <c r="B31" s="6">
        <v>263</v>
      </c>
      <c r="C31" s="6">
        <v>244</v>
      </c>
      <c r="D31" s="9">
        <f t="shared" si="2"/>
        <v>589623.37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589623.37</v>
      </c>
    </row>
    <row r="32" spans="1:9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25.5" x14ac:dyDescent="0.2">
      <c r="A33" s="14" t="s">
        <v>60</v>
      </c>
      <c r="B33" s="6">
        <v>265</v>
      </c>
      <c r="C33" s="6">
        <v>244</v>
      </c>
      <c r="D33" s="9">
        <f t="shared" si="2"/>
        <v>2827149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2827149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3797578.23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3797578.23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10000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10000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3033000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3033000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3304800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3304800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48676436.289999999</v>
      </c>
      <c r="E38" s="9">
        <f>E39+E40</f>
        <v>13660686.289999999</v>
      </c>
      <c r="F38" s="8" t="s">
        <v>24</v>
      </c>
      <c r="G38" s="8" t="s">
        <v>24</v>
      </c>
      <c r="H38" s="8" t="s">
        <v>24</v>
      </c>
      <c r="I38" s="9">
        <f t="shared" ref="I38" si="7">I39+I40</f>
        <v>35015750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48676436.289999999</v>
      </c>
      <c r="E39" s="12">
        <f>E14</f>
        <v>13660686.289999999</v>
      </c>
      <c r="F39" s="6" t="s">
        <v>24</v>
      </c>
      <c r="G39" s="6" t="s">
        <v>24</v>
      </c>
      <c r="H39" s="6" t="s">
        <v>24</v>
      </c>
      <c r="I39" s="12">
        <f>I14</f>
        <v>35015750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48676436.289999999</v>
      </c>
      <c r="E41" s="9">
        <f>E42+E43</f>
        <v>13660686.289999999</v>
      </c>
      <c r="F41" s="8" t="s">
        <v>24</v>
      </c>
      <c r="G41" s="8" t="s">
        <v>24</v>
      </c>
      <c r="H41" s="8" t="s">
        <v>24</v>
      </c>
      <c r="I41" s="9">
        <f t="shared" ref="I41" si="8">I42+I43</f>
        <v>35015750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48676436.289999999</v>
      </c>
      <c r="E42" s="12">
        <f>E15</f>
        <v>13660686.289999999</v>
      </c>
      <c r="F42" s="6" t="s">
        <v>24</v>
      </c>
      <c r="G42" s="6" t="s">
        <v>24</v>
      </c>
      <c r="H42" s="6" t="s">
        <v>24</v>
      </c>
      <c r="I42" s="12">
        <f>I15</f>
        <v>35015750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100</v>
      </c>
      <c r="F48" s="39"/>
    </row>
    <row r="49" spans="1:6" s="18" customFormat="1" ht="15.75" x14ac:dyDescent="0.2">
      <c r="B49" s="40" t="s">
        <v>75</v>
      </c>
      <c r="C49" s="40"/>
      <c r="E49" s="41" t="s">
        <v>76</v>
      </c>
      <c r="F49" s="41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101</v>
      </c>
      <c r="F51" s="39"/>
    </row>
    <row r="52" spans="1:6" s="18" customFormat="1" ht="15.75" x14ac:dyDescent="0.2">
      <c r="B52" s="40" t="s">
        <v>75</v>
      </c>
      <c r="C52" s="40"/>
      <c r="E52" s="41" t="s">
        <v>76</v>
      </c>
      <c r="F52" s="41"/>
    </row>
    <row r="53" spans="1:6" s="18" customFormat="1" ht="15.75" x14ac:dyDescent="0.2">
      <c r="A53" s="18" t="s">
        <v>79</v>
      </c>
      <c r="B53" s="38"/>
      <c r="C53" s="38"/>
      <c r="E53" s="39" t="s">
        <v>101</v>
      </c>
      <c r="F53" s="39"/>
    </row>
    <row r="54" spans="1:6" s="18" customFormat="1" ht="15.75" x14ac:dyDescent="0.2">
      <c r="B54" s="40" t="s">
        <v>75</v>
      </c>
      <c r="C54" s="40"/>
      <c r="E54" s="41" t="s">
        <v>76</v>
      </c>
      <c r="F54" s="41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view="pageBreakPreview" zoomScale="115" zoomScaleNormal="91" zoomScaleSheetLayoutView="115" workbookViewId="0">
      <selection activeCell="A3" sqref="A3:A5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5" t="s">
        <v>105</v>
      </c>
      <c r="B2" s="35"/>
      <c r="C2" s="35"/>
      <c r="D2" s="35"/>
      <c r="E2" s="35"/>
      <c r="F2" s="35"/>
      <c r="G2" s="35"/>
      <c r="H2" s="35"/>
      <c r="I2" s="35"/>
      <c r="J2" s="5" t="s">
        <v>2</v>
      </c>
    </row>
    <row r="3" spans="1:10" ht="24.6" customHeight="1" x14ac:dyDescent="0.2">
      <c r="A3" s="36" t="s">
        <v>3</v>
      </c>
      <c r="B3" s="36" t="s">
        <v>4</v>
      </c>
      <c r="C3" s="36" t="s">
        <v>5</v>
      </c>
      <c r="D3" s="36" t="s">
        <v>6</v>
      </c>
      <c r="E3" s="36"/>
      <c r="F3" s="36"/>
      <c r="G3" s="36"/>
      <c r="H3" s="36"/>
      <c r="I3" s="36"/>
    </row>
    <row r="4" spans="1:10" ht="19.899999999999999" customHeight="1" x14ac:dyDescent="0.2">
      <c r="A4" s="37" t="s">
        <v>0</v>
      </c>
      <c r="B4" s="37" t="s">
        <v>0</v>
      </c>
      <c r="C4" s="37" t="s">
        <v>0</v>
      </c>
      <c r="D4" s="36" t="s">
        <v>7</v>
      </c>
      <c r="E4" s="36" t="s">
        <v>8</v>
      </c>
      <c r="F4" s="36"/>
      <c r="G4" s="36"/>
      <c r="H4" s="36"/>
      <c r="I4" s="36"/>
    </row>
    <row r="5" spans="1:10" ht="96" customHeight="1" x14ac:dyDescent="0.2">
      <c r="A5" s="37" t="s">
        <v>0</v>
      </c>
      <c r="B5" s="37" t="s">
        <v>0</v>
      </c>
      <c r="C5" s="37" t="s">
        <v>0</v>
      </c>
      <c r="D5" s="37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48860686.289999999</v>
      </c>
      <c r="E7" s="9">
        <f>E9</f>
        <v>13660686.289999999</v>
      </c>
      <c r="F7" s="27" t="s">
        <v>24</v>
      </c>
      <c r="G7" s="27" t="s">
        <v>24</v>
      </c>
      <c r="H7" s="27" t="s">
        <v>24</v>
      </c>
      <c r="I7" s="9">
        <f>I8+I9+I10+I11+I12</f>
        <v>35200000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48860686.289999999</v>
      </c>
      <c r="E9" s="12">
        <v>13660686.289999999</v>
      </c>
      <c r="F9" s="26" t="s">
        <v>24</v>
      </c>
      <c r="G9" s="26" t="s">
        <v>24</v>
      </c>
      <c r="H9" s="26" t="s">
        <v>24</v>
      </c>
      <c r="I9" s="12">
        <v>35200000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184250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184250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48676436.289999999</v>
      </c>
      <c r="E14" s="9">
        <f>E9</f>
        <v>13660686.289999999</v>
      </c>
      <c r="F14" s="27" t="s">
        <v>24</v>
      </c>
      <c r="G14" s="27" t="s">
        <v>24</v>
      </c>
      <c r="H14" s="27" t="s">
        <v>24</v>
      </c>
      <c r="I14" s="9">
        <f>I7-I13+I44</f>
        <v>35015750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48676436.289999999</v>
      </c>
      <c r="E15" s="9">
        <f>E16+E21++E23+E28</f>
        <v>13660686.289999999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35015750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34330542.409999996</v>
      </c>
      <c r="E16" s="9">
        <f>E17+E20</f>
        <v>13565286.289999999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20765256.120000001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34250542.409999996</v>
      </c>
      <c r="E17" s="12">
        <f>E18+E19</f>
        <v>13565286.289999999</v>
      </c>
      <c r="F17" s="26" t="s">
        <v>24</v>
      </c>
      <c r="G17" s="26" t="s">
        <v>24</v>
      </c>
      <c r="H17" s="26" t="s">
        <v>24</v>
      </c>
      <c r="I17" s="12">
        <f>I18+I19</f>
        <v>20685256.120000001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26306100.16</v>
      </c>
      <c r="E18" s="12">
        <v>10418806.67</v>
      </c>
      <c r="F18" s="26" t="s">
        <v>24</v>
      </c>
      <c r="G18" s="26" t="s">
        <v>24</v>
      </c>
      <c r="H18" s="26" t="s">
        <v>24</v>
      </c>
      <c r="I18" s="12">
        <f>13509841+2377452.49</f>
        <v>15887293.49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7944442.25</v>
      </c>
      <c r="E19" s="12">
        <v>3146479.62</v>
      </c>
      <c r="F19" s="26" t="s">
        <v>24</v>
      </c>
      <c r="G19" s="26" t="s">
        <v>24</v>
      </c>
      <c r="H19" s="26" t="s">
        <v>24</v>
      </c>
      <c r="I19" s="12">
        <f>4079971.98+717990.65</f>
        <v>4797962.63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80000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80000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95400</v>
      </c>
      <c r="E21" s="9">
        <f>E22</f>
        <v>95400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95400</v>
      </c>
      <c r="E22" s="12">
        <v>95400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311971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311971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57661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57661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118826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118826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130484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130484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5000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5000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13938522.879999999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13938522.879999999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372772.28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372772.28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3600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3600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589623.37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589623.37</v>
      </c>
    </row>
    <row r="32" spans="1:9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25.5" x14ac:dyDescent="0.2">
      <c r="A33" s="14" t="s">
        <v>60</v>
      </c>
      <c r="B33" s="26">
        <v>265</v>
      </c>
      <c r="C33" s="26">
        <v>244</v>
      </c>
      <c r="D33" s="9">
        <f t="shared" si="2"/>
        <v>2827149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2827149</v>
      </c>
    </row>
    <row r="34" spans="1:9" x14ac:dyDescent="0.2">
      <c r="A34" s="14" t="s">
        <v>61</v>
      </c>
      <c r="B34" s="26">
        <v>266</v>
      </c>
      <c r="C34" s="26">
        <v>244</v>
      </c>
      <c r="D34" s="9">
        <f t="shared" si="2"/>
        <v>3797578.23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3797578.23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10000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10000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3033000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3033000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3304800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3304800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48676436.289999999</v>
      </c>
      <c r="E38" s="9">
        <f>E39+E40</f>
        <v>13660686.289999999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35015750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48676436.289999999</v>
      </c>
      <c r="E39" s="12">
        <f>E14</f>
        <v>13660686.289999999</v>
      </c>
      <c r="F39" s="26" t="s">
        <v>24</v>
      </c>
      <c r="G39" s="26" t="s">
        <v>24</v>
      </c>
      <c r="H39" s="26" t="s">
        <v>24</v>
      </c>
      <c r="I39" s="12">
        <f>I14</f>
        <v>35015750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48676436.289999999</v>
      </c>
      <c r="E41" s="9">
        <f>E42+E43</f>
        <v>13660686.289999999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35015750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48676436.289999999</v>
      </c>
      <c r="E42" s="12">
        <f>E15</f>
        <v>13660686.289999999</v>
      </c>
      <c r="F42" s="26" t="s">
        <v>24</v>
      </c>
      <c r="G42" s="26" t="s">
        <v>24</v>
      </c>
      <c r="H42" s="26" t="s">
        <v>24</v>
      </c>
      <c r="I42" s="12">
        <f>I15</f>
        <v>35015750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100</v>
      </c>
      <c r="F48" s="39"/>
    </row>
    <row r="49" spans="1:6" s="18" customFormat="1" ht="15.75" x14ac:dyDescent="0.2">
      <c r="B49" s="40" t="s">
        <v>75</v>
      </c>
      <c r="C49" s="40"/>
      <c r="E49" s="41" t="s">
        <v>76</v>
      </c>
      <c r="F49" s="41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101</v>
      </c>
      <c r="F51" s="39"/>
    </row>
    <row r="52" spans="1:6" s="18" customFormat="1" ht="15.75" x14ac:dyDescent="0.2">
      <c r="B52" s="40" t="s">
        <v>75</v>
      </c>
      <c r="C52" s="40"/>
      <c r="E52" s="41" t="s">
        <v>76</v>
      </c>
      <c r="F52" s="41"/>
    </row>
    <row r="53" spans="1:6" s="18" customFormat="1" ht="15.75" x14ac:dyDescent="0.2">
      <c r="A53" s="18" t="s">
        <v>79</v>
      </c>
      <c r="B53" s="38"/>
      <c r="C53" s="38"/>
      <c r="E53" s="39" t="s">
        <v>101</v>
      </c>
      <c r="F53" s="39"/>
    </row>
    <row r="54" spans="1:6" s="18" customFormat="1" ht="15.75" x14ac:dyDescent="0.2">
      <c r="B54" s="40" t="s">
        <v>75</v>
      </c>
      <c r="C54" s="40"/>
      <c r="E54" s="41" t="s">
        <v>76</v>
      </c>
      <c r="F54" s="41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view="pageBreakPreview" zoomScale="115" zoomScaleNormal="91" zoomScaleSheetLayoutView="115" workbookViewId="0">
      <selection activeCell="G5" sqref="G5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5" t="s">
        <v>104</v>
      </c>
      <c r="B2" s="35"/>
      <c r="C2" s="35"/>
      <c r="D2" s="35"/>
      <c r="E2" s="35"/>
      <c r="F2" s="35"/>
      <c r="G2" s="35"/>
      <c r="H2" s="35"/>
      <c r="I2" s="35"/>
      <c r="J2" s="5" t="s">
        <v>2</v>
      </c>
    </row>
    <row r="3" spans="1:10" ht="24.6" customHeight="1" x14ac:dyDescent="0.2">
      <c r="A3" s="36" t="s">
        <v>3</v>
      </c>
      <c r="B3" s="36" t="s">
        <v>4</v>
      </c>
      <c r="C3" s="36" t="s">
        <v>5</v>
      </c>
      <c r="D3" s="36" t="s">
        <v>6</v>
      </c>
      <c r="E3" s="36"/>
      <c r="F3" s="36"/>
      <c r="G3" s="36"/>
      <c r="H3" s="36"/>
      <c r="I3" s="36"/>
    </row>
    <row r="4" spans="1:10" ht="19.899999999999999" customHeight="1" x14ac:dyDescent="0.2">
      <c r="A4" s="37" t="s">
        <v>0</v>
      </c>
      <c r="B4" s="37" t="s">
        <v>0</v>
      </c>
      <c r="C4" s="37" t="s">
        <v>0</v>
      </c>
      <c r="D4" s="36" t="s">
        <v>7</v>
      </c>
      <c r="E4" s="36" t="s">
        <v>8</v>
      </c>
      <c r="F4" s="36"/>
      <c r="G4" s="36"/>
      <c r="H4" s="36"/>
      <c r="I4" s="36"/>
    </row>
    <row r="5" spans="1:10" ht="96" customHeight="1" x14ac:dyDescent="0.2">
      <c r="A5" s="37" t="s">
        <v>0</v>
      </c>
      <c r="B5" s="37" t="s">
        <v>0</v>
      </c>
      <c r="C5" s="37" t="s">
        <v>0</v>
      </c>
      <c r="D5" s="37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48860686.289999999</v>
      </c>
      <c r="E7" s="9">
        <f>E9</f>
        <v>13660686.289999999</v>
      </c>
      <c r="F7" s="27" t="s">
        <v>24</v>
      </c>
      <c r="G7" s="27" t="s">
        <v>24</v>
      </c>
      <c r="H7" s="27" t="s">
        <v>24</v>
      </c>
      <c r="I7" s="9">
        <f>I8+I9+I10+I11+I12</f>
        <v>35200000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48860686.289999999</v>
      </c>
      <c r="E9" s="12">
        <v>13660686.289999999</v>
      </c>
      <c r="F9" s="26" t="s">
        <v>24</v>
      </c>
      <c r="G9" s="26" t="s">
        <v>24</v>
      </c>
      <c r="H9" s="26" t="s">
        <v>24</v>
      </c>
      <c r="I9" s="12">
        <v>35200000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184250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184250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48676436.289999999</v>
      </c>
      <c r="E14" s="9">
        <f>E9</f>
        <v>13660686.289999999</v>
      </c>
      <c r="F14" s="27" t="s">
        <v>24</v>
      </c>
      <c r="G14" s="27" t="s">
        <v>24</v>
      </c>
      <c r="H14" s="27" t="s">
        <v>24</v>
      </c>
      <c r="I14" s="9">
        <f>I7-I13+I44</f>
        <v>35015750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48676436.289999999</v>
      </c>
      <c r="E15" s="9">
        <f>E16+E21++E23+E28</f>
        <v>13660686.289999999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35015750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34330542.409999996</v>
      </c>
      <c r="E16" s="9">
        <f>E17+E20</f>
        <v>13565286.289999999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20765256.120000001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34250542.409999996</v>
      </c>
      <c r="E17" s="12">
        <f>E18+E19</f>
        <v>13565286.289999999</v>
      </c>
      <c r="F17" s="26" t="s">
        <v>24</v>
      </c>
      <c r="G17" s="26" t="s">
        <v>24</v>
      </c>
      <c r="H17" s="26" t="s">
        <v>24</v>
      </c>
      <c r="I17" s="12">
        <f>I18+I19</f>
        <v>20685256.120000001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26306100.16</v>
      </c>
      <c r="E18" s="12">
        <v>10418806.67</v>
      </c>
      <c r="F18" s="26" t="s">
        <v>24</v>
      </c>
      <c r="G18" s="26" t="s">
        <v>24</v>
      </c>
      <c r="H18" s="26" t="s">
        <v>24</v>
      </c>
      <c r="I18" s="12">
        <f>13509841+2377452.49</f>
        <v>15887293.49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7944442.25</v>
      </c>
      <c r="E19" s="12">
        <v>3146479.62</v>
      </c>
      <c r="F19" s="26" t="s">
        <v>24</v>
      </c>
      <c r="G19" s="26" t="s">
        <v>24</v>
      </c>
      <c r="H19" s="26" t="s">
        <v>24</v>
      </c>
      <c r="I19" s="12">
        <f>4079971.98+717990.65</f>
        <v>4797962.63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80000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80000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95400</v>
      </c>
      <c r="E21" s="9">
        <f>E22</f>
        <v>95400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95400</v>
      </c>
      <c r="E22" s="12">
        <v>95400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311971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311971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57661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57661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118826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118826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130484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130484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5000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5000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13938522.879999999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13938522.879999999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372772.28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372772.28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3600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3600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589623.37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589623.37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2827149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2827149</v>
      </c>
    </row>
    <row r="34" spans="1:9" x14ac:dyDescent="0.2">
      <c r="A34" s="14" t="s">
        <v>61</v>
      </c>
      <c r="B34" s="26">
        <v>266</v>
      </c>
      <c r="C34" s="26">
        <v>244</v>
      </c>
      <c r="D34" s="9">
        <f t="shared" si="2"/>
        <v>3797578.23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3797578.23</v>
      </c>
    </row>
    <row r="35" spans="1:9" x14ac:dyDescent="0.2">
      <c r="A35" s="14" t="s">
        <v>62</v>
      </c>
      <c r="B35" s="26">
        <v>267</v>
      </c>
      <c r="C35" s="26">
        <v>244</v>
      </c>
      <c r="D35" s="9">
        <f t="shared" si="2"/>
        <v>10000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10000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3033000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3033000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3304800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3304800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48676436.289999999</v>
      </c>
      <c r="E38" s="9">
        <f>E39+E40</f>
        <v>13660686.289999999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35015750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48676436.289999999</v>
      </c>
      <c r="E39" s="12">
        <f>E14</f>
        <v>13660686.289999999</v>
      </c>
      <c r="F39" s="26" t="s">
        <v>24</v>
      </c>
      <c r="G39" s="26" t="s">
        <v>24</v>
      </c>
      <c r="H39" s="26" t="s">
        <v>24</v>
      </c>
      <c r="I39" s="12">
        <f>I14</f>
        <v>35015750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48676436.289999999</v>
      </c>
      <c r="E41" s="9">
        <f>E42+E43</f>
        <v>13660686.289999999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35015750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48676436.289999999</v>
      </c>
      <c r="E42" s="12">
        <f>E15</f>
        <v>13660686.289999999</v>
      </c>
      <c r="F42" s="26" t="s">
        <v>24</v>
      </c>
      <c r="G42" s="26" t="s">
        <v>24</v>
      </c>
      <c r="H42" s="26" t="s">
        <v>24</v>
      </c>
      <c r="I42" s="12">
        <f>I15</f>
        <v>35015750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100</v>
      </c>
      <c r="F48" s="39"/>
    </row>
    <row r="49" spans="1:6" s="18" customFormat="1" ht="15.75" x14ac:dyDescent="0.2">
      <c r="B49" s="40" t="s">
        <v>75</v>
      </c>
      <c r="C49" s="40"/>
      <c r="E49" s="41" t="s">
        <v>76</v>
      </c>
      <c r="F49" s="41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101</v>
      </c>
      <c r="F51" s="39"/>
    </row>
    <row r="52" spans="1:6" s="18" customFormat="1" ht="15.75" x14ac:dyDescent="0.2">
      <c r="B52" s="40" t="s">
        <v>75</v>
      </c>
      <c r="C52" s="40"/>
      <c r="E52" s="41" t="s">
        <v>76</v>
      </c>
      <c r="F52" s="41"/>
    </row>
    <row r="53" spans="1:6" s="18" customFormat="1" ht="15.75" x14ac:dyDescent="0.2">
      <c r="A53" s="18" t="s">
        <v>79</v>
      </c>
      <c r="B53" s="38"/>
      <c r="C53" s="38"/>
      <c r="E53" s="39" t="s">
        <v>101</v>
      </c>
      <c r="F53" s="39"/>
    </row>
    <row r="54" spans="1:6" s="18" customFormat="1" ht="15.75" x14ac:dyDescent="0.2">
      <c r="B54" s="40" t="s">
        <v>75</v>
      </c>
      <c r="C54" s="40"/>
      <c r="E54" s="41" t="s">
        <v>76</v>
      </c>
      <c r="F54" s="41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2016-12-26T13:23:01Z</cp:lastPrinted>
  <dcterms:created xsi:type="dcterms:W3CDTF">2016-12-22T12:21:37Z</dcterms:created>
  <dcterms:modified xsi:type="dcterms:W3CDTF">2016-12-26T13:25:08Z</dcterms:modified>
</cp:coreProperties>
</file>