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9440" windowHeight="12840" activeTab="3"/>
  </bookViews>
  <sheets>
    <sheet name="заголовочная" sheetId="2" r:id="rId1"/>
    <sheet name="2017" sheetId="1" r:id="rId2"/>
    <sheet name="2018" sheetId="3" r:id="rId3"/>
    <sheet name="2019" sheetId="5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5" l="1"/>
  <c r="D43" i="5"/>
  <c r="D42" i="5"/>
  <c r="I41" i="5"/>
  <c r="D41" i="5" s="1"/>
  <c r="E41" i="5"/>
  <c r="D40" i="5"/>
  <c r="D39" i="5"/>
  <c r="I38" i="5"/>
  <c r="E38" i="5"/>
  <c r="D38" i="5" s="1"/>
  <c r="D37" i="5"/>
  <c r="D36" i="5"/>
  <c r="D35" i="5"/>
  <c r="D34" i="5"/>
  <c r="D33" i="5"/>
  <c r="D32" i="5"/>
  <c r="D31" i="5"/>
  <c r="D30" i="5"/>
  <c r="D29" i="5"/>
  <c r="I28" i="5"/>
  <c r="E28" i="5"/>
  <c r="D28" i="5" s="1"/>
  <c r="D27" i="5"/>
  <c r="D26" i="5"/>
  <c r="D25" i="5"/>
  <c r="D24" i="5"/>
  <c r="I23" i="5"/>
  <c r="D23" i="5" s="1"/>
  <c r="E23" i="5"/>
  <c r="D22" i="5"/>
  <c r="I21" i="5"/>
  <c r="H21" i="5"/>
  <c r="G21" i="5"/>
  <c r="F21" i="5"/>
  <c r="E21" i="5"/>
  <c r="D21" i="5" s="1"/>
  <c r="D20" i="5"/>
  <c r="D19" i="5"/>
  <c r="D18" i="5"/>
  <c r="I17" i="5"/>
  <c r="E17" i="5"/>
  <c r="E16" i="5" s="1"/>
  <c r="I16" i="5"/>
  <c r="I15" i="5" s="1"/>
  <c r="E14" i="5"/>
  <c r="D13" i="5"/>
  <c r="D12" i="5"/>
  <c r="D11" i="5"/>
  <c r="D10" i="5"/>
  <c r="D9" i="5"/>
  <c r="D8" i="5"/>
  <c r="I7" i="5"/>
  <c r="I14" i="5" s="1"/>
  <c r="D14" i="5" s="1"/>
  <c r="E7" i="5"/>
  <c r="D7" i="5" s="1"/>
  <c r="D44" i="3"/>
  <c r="D43" i="3"/>
  <c r="D42" i="3"/>
  <c r="I41" i="3"/>
  <c r="E41" i="3"/>
  <c r="D41" i="3"/>
  <c r="D40" i="3"/>
  <c r="D39" i="3"/>
  <c r="I38" i="3"/>
  <c r="E38" i="3"/>
  <c r="D38" i="3" s="1"/>
  <c r="D37" i="3"/>
  <c r="D36" i="3"/>
  <c r="D35" i="3"/>
  <c r="D34" i="3"/>
  <c r="D33" i="3"/>
  <c r="D32" i="3"/>
  <c r="D31" i="3"/>
  <c r="D30" i="3"/>
  <c r="D29" i="3"/>
  <c r="I28" i="3"/>
  <c r="E28" i="3"/>
  <c r="D28" i="3" s="1"/>
  <c r="D27" i="3"/>
  <c r="D26" i="3"/>
  <c r="D25" i="3"/>
  <c r="D24" i="3"/>
  <c r="I23" i="3"/>
  <c r="E23" i="3"/>
  <c r="D23" i="3"/>
  <c r="D22" i="3"/>
  <c r="I21" i="3"/>
  <c r="H21" i="3"/>
  <c r="G21" i="3"/>
  <c r="F21" i="3"/>
  <c r="E21" i="3"/>
  <c r="D21" i="3"/>
  <c r="D20" i="3"/>
  <c r="D19" i="3"/>
  <c r="D18" i="3"/>
  <c r="I17" i="3"/>
  <c r="I16" i="3" s="1"/>
  <c r="I15" i="3" s="1"/>
  <c r="E17" i="3"/>
  <c r="D17" i="3" s="1"/>
  <c r="I14" i="3"/>
  <c r="E14" i="3"/>
  <c r="D14" i="3" s="1"/>
  <c r="D13" i="3"/>
  <c r="D12" i="3"/>
  <c r="D11" i="3"/>
  <c r="D10" i="3"/>
  <c r="D9" i="3"/>
  <c r="D8" i="3"/>
  <c r="I7" i="3"/>
  <c r="E7" i="3"/>
  <c r="D7" i="3"/>
  <c r="D16" i="5" l="1"/>
  <c r="E15" i="5"/>
  <c r="D15" i="5" s="1"/>
  <c r="D17" i="5"/>
  <c r="E16" i="3"/>
  <c r="I17" i="1"/>
  <c r="I16" i="1" s="1"/>
  <c r="E14" i="1"/>
  <c r="I7" i="1"/>
  <c r="I14" i="1"/>
  <c r="D14" i="1"/>
  <c r="E17" i="1"/>
  <c r="E16" i="1"/>
  <c r="E21" i="1"/>
  <c r="D21" i="1" s="1"/>
  <c r="I23" i="1"/>
  <c r="I28" i="1"/>
  <c r="E7" i="1"/>
  <c r="D7" i="1"/>
  <c r="D44" i="1"/>
  <c r="D43" i="1"/>
  <c r="D42" i="1"/>
  <c r="I41" i="1"/>
  <c r="E41" i="1"/>
  <c r="D41" i="1" s="1"/>
  <c r="D40" i="1"/>
  <c r="D39" i="1"/>
  <c r="I38" i="1"/>
  <c r="D38" i="1" s="1"/>
  <c r="E38" i="1"/>
  <c r="D37" i="1"/>
  <c r="D36" i="1"/>
  <c r="D35" i="1"/>
  <c r="D34" i="1"/>
  <c r="D33" i="1"/>
  <c r="D32" i="1"/>
  <c r="D31" i="1"/>
  <c r="D30" i="1"/>
  <c r="D29" i="1"/>
  <c r="E28" i="1"/>
  <c r="D28" i="1" s="1"/>
  <c r="D27" i="1"/>
  <c r="D26" i="1"/>
  <c r="D25" i="1"/>
  <c r="D24" i="1"/>
  <c r="E23" i="1"/>
  <c r="D23" i="1"/>
  <c r="D22" i="1"/>
  <c r="I21" i="1"/>
  <c r="H21" i="1"/>
  <c r="G21" i="1"/>
  <c r="F21" i="1"/>
  <c r="D20" i="1"/>
  <c r="D19" i="1"/>
  <c r="D18" i="1"/>
  <c r="D13" i="1"/>
  <c r="D12" i="1"/>
  <c r="D11" i="1"/>
  <c r="D10" i="1"/>
  <c r="D9" i="1"/>
  <c r="D8" i="1"/>
  <c r="D16" i="3" l="1"/>
  <c r="E15" i="3"/>
  <c r="D15" i="3" s="1"/>
  <c r="D16" i="1"/>
  <c r="I15" i="1"/>
  <c r="E15" i="1"/>
  <c r="D17" i="1"/>
  <c r="D15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<sst xmlns="http://schemas.openxmlformats.org/spreadsheetml/2006/main" count="750" uniqueCount="107">
  <si>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</si>
  <si>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</si>
  <si>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</si>
  <si>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</si>
  <si>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</si>
  <si>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</si>
  <si>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</si>
  <si>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</si>
  <si>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</si>
  <si>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</si>
  <si>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</si>
  <si>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</si>
  <si>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</si>
  <si>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</si>
  <si>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</si>
  <si>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</si>
  <si>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</si>
  <si>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</si>
  <si>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</si>
  <si>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</si>
  <si>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</si>
  <si>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</si>
  <si>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</si>
  <si>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</si>
  <si>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</si>
  <si>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</si>
  <si>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</si>
  <si>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</si>
  <si>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</si>
  <si>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</si>
  <si>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</si>
  <si>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</si>
  <si>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</si>
  <si>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</si>
  <si>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</si>
  <si>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</si>
  <si>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</si>
  <si>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</si>
  <si>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</si>
  <si>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</si>
  <si>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</si>
  <si>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</si>
  <si>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</si>
  <si>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</si>
  <si>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</si>
  <si>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</si>
  <si>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</si>
  <si>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</si>
  <si>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</si>
  <si>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</si>
  <si>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</si>
  <si>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</si>
  <si>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</si>
  <si>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</si>
  <si>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</si>
  <si>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</si>
  <si>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</si>
  <si>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</si>
  <si>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</si>
  <si>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</si>
  <si>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</si>
  <si>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</si>
  <si>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</si>
  <si>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</si>
  <si>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</si>
  <si>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</si>
  <si>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</si>
  <si>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</si>
  <si>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</si>
  <si>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</si>
  <si>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</si>
  <si>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</si>
  <si>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</si>
  <si>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</si>
  <si>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</si>
  <si>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</si>
  <si>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</si>
  <si>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</si>
  <si>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</si>
  <si>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</si>
  <si>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</si>
  <si>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</si>
  <si>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</si>
  <si>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</si>
  <si>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</si>
  <si>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</si>
  <si>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</si>
  <si>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</si>
  <si>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</si>
  <si>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</si>
  <si>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</si>
  <si>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</si>
  <si>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</si>
  <si>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</si>
  <si>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</si>
  <si>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</si>
  <si>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</si>
  <si>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</si>
  <si>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государственное бюджетное учреждение Брянской области "Суражская районная ветеринарная станция по борьбе с болезнями животных"</t>
  </si>
  <si>
    <t>243500, Брянская область, город Сураж, улица Ленина, дом 84</t>
  </si>
  <si>
    <t>Ларченко Л.Л.</t>
  </si>
  <si>
    <t>Дужинская О.В.</t>
  </si>
  <si>
    <t>государственного бюджетного учреждения Брянской области "Суражская районная ветеринарная станция по борьбе с болезнями животных"</t>
  </si>
  <si>
    <t>00388</t>
  </si>
  <si>
    <t>Показатели по поступлениям и выплатам ГБУ Брянской области "Суражская райветстанция"
на _________________________ на 2017 год</t>
  </si>
  <si>
    <t>Показатели по поступлениям и выплатам ГБУ Брянской области "Суражская райветстанция"
на _________________________ на 2018 год</t>
  </si>
  <si>
    <t>Показатели по поступлениям и выплатам ГБУ Брянской области "Суражская райветстанция"
на _________________________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</si>
</sst>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indexed="8"/>
      <name val="Times New Roman"/>
      <family val="1"/>
      <charset val="204"/>
    </font>
    <font>
      <sz val="10"/>
      <color indexed="8"/>
      <name val="Segoe U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Segoe UI"/>
      <family val="2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3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left" vertical="center" wrapText="1" indent="2"/>
    </xf>
    <xf numFmtId="0" fontId="1" fillId="0" borderId="1" xfId="0" applyNumberFormat="1" applyFont="1" applyFill="1" applyBorder="1" applyAlignment="1">
      <alignment horizontal="left" vertical="center" wrapText="1" indent="4"/>
    </xf>
    <xf numFmtId="0" fontId="1" fillId="0" borderId="1" xfId="0" applyNumberFormat="1" applyFont="1" applyFill="1" applyBorder="1" applyAlignment="1">
      <alignment horizontal="left" vertical="center" wrapText="1" indent="5"/>
    </xf>
    <xf numFmtId="0" fontId="1" fillId="0" borderId="1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2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4" xfId="0" applyNumberFormat="1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5" xfId="0" applyNumberFormat="1" applyFont="1" applyFill="1" applyBorder="1" applyAlignment="1">
      <alignment horizontal="center" vertical="center" wrapText="1"/>
    </xf>
    <xf numFmtId="44" fontId="5" fillId="0" borderId="2" xfId="0" applyNumberFormat="1" applyFont="1" applyFill="1" applyBorder="1" applyAlignment="1">
      <alignment horizontal="center" vertical="center" wrapText="1"/>
    </xf>
    <xf numFmtId="4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>
      <alignment horizontal="left" vertical="center" wrapText="1"/>
    </xf>
    <xf numFmtId="43" fontId="1" fillId="0" borderId="1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A28" sqref="A28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1" t="s">
        <v>84</v>
      </c>
      <c r="C7" s="31"/>
      <c r="D7" s="31"/>
      <c r="E7" s="31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1" t="s">
        <v>0</v>
      </c>
      <c r="C8" s="31"/>
      <c r="D8" s="31"/>
      <c r="E8" s="31"/>
      <c r="F8" s="21" t="s">
        <v>0</v>
      </c>
      <c r="G8" s="21" t="s">
        <v>0</v>
      </c>
    </row>
    <row r="9" spans="1:7" ht="14.45" customHeight="1" x14ac:dyDescent="0.2">
      <c r="A9" s="31" t="s">
        <v>102</v>
      </c>
      <c r="B9" s="31"/>
      <c r="C9" s="31"/>
      <c r="D9" s="31"/>
      <c r="E9" s="31"/>
      <c r="F9" s="31"/>
      <c r="G9" s="31"/>
    </row>
    <row r="10" spans="1:7" ht="21.6" customHeight="1" x14ac:dyDescent="0.2">
      <c r="A10" s="21" t="s">
        <v>0</v>
      </c>
      <c r="B10" s="31" t="s">
        <v>0</v>
      </c>
      <c r="C10" s="31"/>
      <c r="D10" s="31"/>
      <c r="E10" s="31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1" t="s">
        <v>85</v>
      </c>
      <c r="C11" s="31"/>
      <c r="D11" s="31"/>
      <c r="E11" s="31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2" t="s">
        <v>0</v>
      </c>
      <c r="C12" s="32"/>
      <c r="D12" s="32"/>
      <c r="E12" s="32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2" t="s">
        <v>97</v>
      </c>
      <c r="C13" s="32"/>
      <c r="D13" s="32"/>
      <c r="E13" s="32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2" t="s">
        <v>0</v>
      </c>
      <c r="C14" s="32"/>
      <c r="D14" s="32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3" t="s">
        <v>98</v>
      </c>
      <c r="C15" s="33"/>
      <c r="D15" s="33"/>
      <c r="E15" s="33"/>
      <c r="F15" s="33"/>
      <c r="G15" s="33"/>
    </row>
    <row r="16" spans="1:7" ht="41.25" customHeight="1" x14ac:dyDescent="0.2">
      <c r="A16" s="21" t="s">
        <v>87</v>
      </c>
      <c r="B16" s="41" t="s">
        <v>103</v>
      </c>
      <c r="C16" s="41"/>
      <c r="D16" s="41"/>
      <c r="E16" s="41"/>
      <c r="F16" s="41"/>
      <c r="G16" s="41"/>
    </row>
    <row r="17" spans="1:7" ht="21" customHeight="1" x14ac:dyDescent="0.2">
      <c r="A17" s="28" t="s">
        <v>88</v>
      </c>
      <c r="B17" s="29" t="s">
        <v>99</v>
      </c>
      <c r="C17" s="29"/>
      <c r="D17" s="29"/>
      <c r="E17" s="29"/>
      <c r="F17" s="29"/>
      <c r="G17" s="29"/>
    </row>
    <row r="18" spans="1:7" ht="15.75" customHeight="1" x14ac:dyDescent="0.2">
      <c r="A18" s="28"/>
      <c r="B18" s="30"/>
      <c r="C18" s="30"/>
      <c r="D18" s="30"/>
      <c r="E18" s="30"/>
      <c r="F18" s="30"/>
      <c r="G18" s="30"/>
    </row>
    <row r="19" spans="1:7" ht="28.9" customHeight="1" x14ac:dyDescent="0.2">
      <c r="A19" s="21" t="s">
        <v>89</v>
      </c>
      <c r="B19" s="33">
        <v>3229002109</v>
      </c>
      <c r="C19" s="33"/>
      <c r="D19" s="33"/>
      <c r="E19" s="28" t="s">
        <v>90</v>
      </c>
      <c r="F19" s="28"/>
      <c r="G19" s="22">
        <v>322901001</v>
      </c>
    </row>
    <row r="20" spans="1:7" ht="21.6" customHeight="1" x14ac:dyDescent="0.2">
      <c r="A20" s="21" t="s">
        <v>0</v>
      </c>
      <c r="B20" s="28" t="s">
        <v>0</v>
      </c>
      <c r="C20" s="28"/>
      <c r="D20" s="21" t="s">
        <v>0</v>
      </c>
      <c r="E20" s="28" t="s">
        <v>0</v>
      </c>
      <c r="F20" s="28"/>
      <c r="G20" s="21" t="s">
        <v>0</v>
      </c>
    </row>
    <row r="21" spans="1:7" ht="30" customHeight="1" x14ac:dyDescent="0.2">
      <c r="A21" s="21" t="s">
        <v>91</v>
      </c>
      <c r="B21" s="33" t="s">
        <v>92</v>
      </c>
      <c r="C21" s="33"/>
      <c r="D21" s="33"/>
      <c r="E21" s="33"/>
      <c r="F21" s="33"/>
      <c r="G21" s="33"/>
    </row>
    <row r="22" spans="1:7" ht="21.6" customHeight="1" x14ac:dyDescent="0.2">
      <c r="A22" s="21" t="s">
        <v>0</v>
      </c>
      <c r="B22" s="28" t="s">
        <v>0</v>
      </c>
      <c r="C22" s="28"/>
      <c r="D22" s="28"/>
      <c r="E22" s="28"/>
      <c r="F22" s="28"/>
      <c r="G22" s="28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honeticPr fontId="0" type="noConversion"/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I14" sqref="I14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104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5837698</v>
      </c>
      <c r="E7" s="9">
        <f>E9</f>
        <v>4137698</v>
      </c>
      <c r="F7" s="8" t="s">
        <v>24</v>
      </c>
      <c r="G7" s="8" t="s">
        <v>24</v>
      </c>
      <c r="H7" s="8" t="s">
        <v>24</v>
      </c>
      <c r="I7" s="9">
        <f>I8+I9+I10+I11+I12</f>
        <v>1700000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 t="shared" ref="D8:D13" si="0"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 t="shared" si="0"/>
        <v>1700000</v>
      </c>
      <c r="E9" s="42">
        <v>4137698</v>
      </c>
      <c r="F9" s="6" t="s">
        <v>24</v>
      </c>
      <c r="G9" s="6" t="s">
        <v>24</v>
      </c>
      <c r="H9" s="6" t="s">
        <v>24</v>
      </c>
      <c r="I9" s="12">
        <v>1700000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si="0"/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35000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35000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5802698</v>
      </c>
      <c r="E14" s="9">
        <f>E9</f>
        <v>4137698</v>
      </c>
      <c r="F14" s="8" t="s">
        <v>24</v>
      </c>
      <c r="G14" s="8" t="s">
        <v>24</v>
      </c>
      <c r="H14" s="8" t="s">
        <v>24</v>
      </c>
      <c r="I14" s="9">
        <f>I7-I13+I44</f>
        <v>1665000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5802698</v>
      </c>
      <c r="E15" s="9">
        <f>E16+E21++E23+E28</f>
        <v>4137698</v>
      </c>
      <c r="F15" s="8" t="s">
        <v>24</v>
      </c>
      <c r="G15" s="8" t="s">
        <v>24</v>
      </c>
      <c r="H15" s="8" t="s">
        <v>24</v>
      </c>
      <c r="I15" s="9">
        <f>I16+I21++I23+I28</f>
        <v>1665000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1">E16+I16</f>
        <v>5054973</v>
      </c>
      <c r="E16" s="9">
        <f>E17+E20</f>
        <v>4118618</v>
      </c>
      <c r="F16" s="8" t="s">
        <v>24</v>
      </c>
      <c r="G16" s="8" t="s">
        <v>24</v>
      </c>
      <c r="H16" s="8" t="s">
        <v>24</v>
      </c>
      <c r="I16" s="9">
        <f>I17+I20</f>
        <v>936355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1"/>
        <v>5044873</v>
      </c>
      <c r="E17" s="12">
        <f>E18+E19</f>
        <v>4118618</v>
      </c>
      <c r="F17" s="6" t="s">
        <v>24</v>
      </c>
      <c r="G17" s="6" t="s">
        <v>24</v>
      </c>
      <c r="H17" s="6" t="s">
        <v>24</v>
      </c>
      <c r="I17" s="12">
        <f>SUM(I18:I19)</f>
        <v>926255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1"/>
        <v>3874910</v>
      </c>
      <c r="E18" s="12">
        <v>3163500</v>
      </c>
      <c r="F18" s="6" t="s">
        <v>24</v>
      </c>
      <c r="G18" s="6" t="s">
        <v>24</v>
      </c>
      <c r="H18" s="6" t="s">
        <v>24</v>
      </c>
      <c r="I18" s="12">
        <v>711410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1"/>
        <v>1169963</v>
      </c>
      <c r="E19" s="12">
        <v>955118</v>
      </c>
      <c r="F19" s="6" t="s">
        <v>24</v>
      </c>
      <c r="G19" s="6" t="s">
        <v>24</v>
      </c>
      <c r="H19" s="6" t="s">
        <v>24</v>
      </c>
      <c r="I19" s="12">
        <v>214845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1"/>
        <v>10100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10100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1"/>
        <v>19080</v>
      </c>
      <c r="E21" s="9">
        <f>E22</f>
        <v>19080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1"/>
        <v>19080</v>
      </c>
      <c r="E22" s="12">
        <v>19080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1"/>
        <v>155600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>I24+I25+I26+I27</f>
        <v>155600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1"/>
        <v>30560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30560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1"/>
        <v>110020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110020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1"/>
        <v>5852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5852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1"/>
        <v>9168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9168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1"/>
        <v>573045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>I29+I30+I31+I32+I33+I34+I35+I36+I37</f>
        <v>573045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1"/>
        <v>47112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47112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1"/>
        <v>1665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1665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1"/>
        <v>112176.8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112176.8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1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1"/>
        <v>10300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10300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1"/>
        <v>121120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121120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1"/>
        <v>42000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42000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1"/>
        <v>238671.2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238671.2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1"/>
        <v>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1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1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/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1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1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1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1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21" customHeight="1" x14ac:dyDescent="0.25">
      <c r="A48" s="17" t="s">
        <v>73</v>
      </c>
      <c r="B48" s="39" t="s">
        <v>74</v>
      </c>
      <c r="C48" s="39"/>
      <c r="E48" s="40" t="s">
        <v>100</v>
      </c>
      <c r="F48" s="40"/>
    </row>
    <row r="49" spans="1:6" s="18" customFormat="1" ht="15.75" x14ac:dyDescent="0.2">
      <c r="B49" s="37" t="s">
        <v>75</v>
      </c>
      <c r="C49" s="37"/>
      <c r="E49" s="38" t="s">
        <v>76</v>
      </c>
      <c r="F49" s="38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9"/>
      <c r="C51" s="39"/>
      <c r="E51" s="40" t="s">
        <v>101</v>
      </c>
      <c r="F51" s="40"/>
    </row>
    <row r="52" spans="1:6" s="18" customFormat="1" ht="15.75" x14ac:dyDescent="0.2">
      <c r="B52" s="37" t="s">
        <v>75</v>
      </c>
      <c r="C52" s="37"/>
      <c r="E52" s="38" t="s">
        <v>76</v>
      </c>
      <c r="F52" s="38"/>
    </row>
    <row r="53" spans="1:6" s="18" customFormat="1" ht="15.75" x14ac:dyDescent="0.2">
      <c r="A53" s="18" t="s">
        <v>79</v>
      </c>
      <c r="B53" s="39"/>
      <c r="C53" s="39"/>
      <c r="E53" s="40" t="s">
        <v>101</v>
      </c>
      <c r="F53" s="40"/>
    </row>
    <row r="54" spans="1:6" s="18" customFormat="1" ht="15.75" x14ac:dyDescent="0.2">
      <c r="B54" s="37" t="s">
        <v>75</v>
      </c>
      <c r="C54" s="37"/>
      <c r="E54" s="38" t="s">
        <v>76</v>
      </c>
      <c r="F54" s="38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password="CA80" sheet="1" objects="1" scenarios="1" formatCells="0" formatColumns="0" formatRows="0" insertColumns="0" insertRows="0" insertHyperlinks="0" deleteColumns="0" deleteRows="0" sort="0" autoFilter="0" pivotTables="0"/>
  <autoFilter ref="A6:I6"/>
  <mergeCells count="19">
    <mergeCell ref="B54:C54"/>
    <mergeCell ref="E54:F54"/>
    <mergeCell ref="E4:I4"/>
    <mergeCell ref="B51:C51"/>
    <mergeCell ref="E51:F51"/>
    <mergeCell ref="B52:C52"/>
    <mergeCell ref="E52:F52"/>
    <mergeCell ref="B53:C53"/>
    <mergeCell ref="E53:F53"/>
    <mergeCell ref="B48:C48"/>
    <mergeCell ref="E48:F48"/>
    <mergeCell ref="B49:C49"/>
    <mergeCell ref="E49:F49"/>
    <mergeCell ref="A2:I2"/>
    <mergeCell ref="A3:A5"/>
    <mergeCell ref="B3:B5"/>
    <mergeCell ref="C3:C5"/>
    <mergeCell ref="D3:I3"/>
    <mergeCell ref="D4:D5"/>
  </mergeCells>
  <phoneticPr fontId="0" type="noConversion"/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105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5837698</v>
      </c>
      <c r="E7" s="9">
        <f>E9</f>
        <v>4137698</v>
      </c>
      <c r="F7" s="27" t="s">
        <v>24</v>
      </c>
      <c r="G7" s="27" t="s">
        <v>24</v>
      </c>
      <c r="H7" s="27" t="s">
        <v>24</v>
      </c>
      <c r="I7" s="9">
        <f>I8+I9+I10+I11+I12</f>
        <v>1700000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 t="shared" ref="D8:D13" si="0"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 t="shared" si="0"/>
        <v>1700000</v>
      </c>
      <c r="E9" s="42">
        <v>4137698</v>
      </c>
      <c r="F9" s="26" t="s">
        <v>24</v>
      </c>
      <c r="G9" s="26" t="s">
        <v>24</v>
      </c>
      <c r="H9" s="26" t="s">
        <v>24</v>
      </c>
      <c r="I9" s="12">
        <v>1700000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si="0"/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35000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35000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5802698</v>
      </c>
      <c r="E14" s="9">
        <f>E9</f>
        <v>4137698</v>
      </c>
      <c r="F14" s="27" t="s">
        <v>24</v>
      </c>
      <c r="G14" s="27" t="s">
        <v>24</v>
      </c>
      <c r="H14" s="27" t="s">
        <v>24</v>
      </c>
      <c r="I14" s="9">
        <f>I7-I13+I44</f>
        <v>1665000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5802698</v>
      </c>
      <c r="E15" s="9">
        <f>E16+E21++E23+E28</f>
        <v>4137698</v>
      </c>
      <c r="F15" s="27" t="s">
        <v>24</v>
      </c>
      <c r="G15" s="27" t="s">
        <v>24</v>
      </c>
      <c r="H15" s="27" t="s">
        <v>24</v>
      </c>
      <c r="I15" s="9">
        <f>I16+I21++I23+I28</f>
        <v>1665000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1">E16+I16</f>
        <v>5054973</v>
      </c>
      <c r="E16" s="9">
        <f>E17+E20</f>
        <v>4118618</v>
      </c>
      <c r="F16" s="27" t="s">
        <v>24</v>
      </c>
      <c r="G16" s="27" t="s">
        <v>24</v>
      </c>
      <c r="H16" s="27" t="s">
        <v>24</v>
      </c>
      <c r="I16" s="9">
        <f>I17+I20</f>
        <v>936355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1"/>
        <v>5044873</v>
      </c>
      <c r="E17" s="12">
        <f>E18+E19</f>
        <v>4118618</v>
      </c>
      <c r="F17" s="26" t="s">
        <v>24</v>
      </c>
      <c r="G17" s="26" t="s">
        <v>24</v>
      </c>
      <c r="H17" s="26" t="s">
        <v>24</v>
      </c>
      <c r="I17" s="12">
        <f>SUM(I18:I19)</f>
        <v>926255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1"/>
        <v>3874910</v>
      </c>
      <c r="E18" s="12">
        <v>3163500</v>
      </c>
      <c r="F18" s="26" t="s">
        <v>24</v>
      </c>
      <c r="G18" s="26" t="s">
        <v>24</v>
      </c>
      <c r="H18" s="26" t="s">
        <v>24</v>
      </c>
      <c r="I18" s="12">
        <v>711410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1"/>
        <v>1169963</v>
      </c>
      <c r="E19" s="12">
        <v>955118</v>
      </c>
      <c r="F19" s="26" t="s">
        <v>24</v>
      </c>
      <c r="G19" s="26" t="s">
        <v>24</v>
      </c>
      <c r="H19" s="26" t="s">
        <v>24</v>
      </c>
      <c r="I19" s="12">
        <v>214845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1"/>
        <v>10100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10100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1"/>
        <v>19080</v>
      </c>
      <c r="E21" s="9">
        <f>E22</f>
        <v>19080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1"/>
        <v>19080</v>
      </c>
      <c r="E22" s="12">
        <v>19080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1"/>
        <v>155600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>I24+I25+I26+I27</f>
        <v>155600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1"/>
        <v>30560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30560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1"/>
        <v>110020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110020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1"/>
        <v>5852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5852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1"/>
        <v>9168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9168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1"/>
        <v>573045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>I29+I30+I31+I32+I33+I34+I35+I36+I37</f>
        <v>573045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1"/>
        <v>47112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47112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1"/>
        <v>1665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1665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1"/>
        <v>112176.8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112176.8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1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1"/>
        <v>10300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10300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1"/>
        <v>121120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121120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1"/>
        <v>42000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42000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1"/>
        <v>238671.2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238671.2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1"/>
        <v>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1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1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/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1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1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1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1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21" customHeight="1" x14ac:dyDescent="0.25">
      <c r="A48" s="17" t="s">
        <v>73</v>
      </c>
      <c r="B48" s="39" t="s">
        <v>74</v>
      </c>
      <c r="C48" s="39"/>
      <c r="E48" s="40" t="s">
        <v>100</v>
      </c>
      <c r="F48" s="40"/>
    </row>
    <row r="49" spans="1:6" s="18" customFormat="1" ht="15.75" x14ac:dyDescent="0.2">
      <c r="B49" s="37" t="s">
        <v>75</v>
      </c>
      <c r="C49" s="37"/>
      <c r="E49" s="38" t="s">
        <v>76</v>
      </c>
      <c r="F49" s="38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9"/>
      <c r="C51" s="39"/>
      <c r="E51" s="40" t="s">
        <v>101</v>
      </c>
      <c r="F51" s="40"/>
    </row>
    <row r="52" spans="1:6" s="18" customFormat="1" ht="15.75" x14ac:dyDescent="0.2">
      <c r="B52" s="37" t="s">
        <v>75</v>
      </c>
      <c r="C52" s="37"/>
      <c r="E52" s="38" t="s">
        <v>76</v>
      </c>
      <c r="F52" s="38"/>
    </row>
    <row r="53" spans="1:6" s="18" customFormat="1" ht="15.75" x14ac:dyDescent="0.2">
      <c r="A53" s="18" t="s">
        <v>79</v>
      </c>
      <c r="B53" s="39"/>
      <c r="C53" s="39"/>
      <c r="E53" s="40" t="s">
        <v>101</v>
      </c>
      <c r="F53" s="40"/>
    </row>
    <row r="54" spans="1:6" s="18" customFormat="1" ht="15.75" x14ac:dyDescent="0.2">
      <c r="B54" s="37" t="s">
        <v>75</v>
      </c>
      <c r="C54" s="37"/>
      <c r="E54" s="38" t="s">
        <v>76</v>
      </c>
      <c r="F54" s="38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password="CA80" sheet="1" objects="1" scenarios="1"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106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5837698</v>
      </c>
      <c r="E7" s="9">
        <f>E9</f>
        <v>4137698</v>
      </c>
      <c r="F7" s="27" t="s">
        <v>24</v>
      </c>
      <c r="G7" s="27" t="s">
        <v>24</v>
      </c>
      <c r="H7" s="27" t="s">
        <v>24</v>
      </c>
      <c r="I7" s="9">
        <f>I8+I9+I10+I11+I12</f>
        <v>1700000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 t="shared" ref="D8:D13" si="0"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 t="shared" si="0"/>
        <v>1700000</v>
      </c>
      <c r="E9" s="42">
        <v>4137698</v>
      </c>
      <c r="F9" s="26" t="s">
        <v>24</v>
      </c>
      <c r="G9" s="26" t="s">
        <v>24</v>
      </c>
      <c r="H9" s="26" t="s">
        <v>24</v>
      </c>
      <c r="I9" s="12">
        <v>1700000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si="0"/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35000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35000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5802698</v>
      </c>
      <c r="E14" s="9">
        <f>E9</f>
        <v>4137698</v>
      </c>
      <c r="F14" s="27" t="s">
        <v>24</v>
      </c>
      <c r="G14" s="27" t="s">
        <v>24</v>
      </c>
      <c r="H14" s="27" t="s">
        <v>24</v>
      </c>
      <c r="I14" s="9">
        <f>I7-I13+I44</f>
        <v>1665000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5802698</v>
      </c>
      <c r="E15" s="9">
        <f>E16+E21++E23+E28</f>
        <v>4137698</v>
      </c>
      <c r="F15" s="27" t="s">
        <v>24</v>
      </c>
      <c r="G15" s="27" t="s">
        <v>24</v>
      </c>
      <c r="H15" s="27" t="s">
        <v>24</v>
      </c>
      <c r="I15" s="9">
        <f>I16+I21++I23+I28</f>
        <v>1665000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1">E16+I16</f>
        <v>5054973</v>
      </c>
      <c r="E16" s="9">
        <f>E17+E20</f>
        <v>4118618</v>
      </c>
      <c r="F16" s="27" t="s">
        <v>24</v>
      </c>
      <c r="G16" s="27" t="s">
        <v>24</v>
      </c>
      <c r="H16" s="27" t="s">
        <v>24</v>
      </c>
      <c r="I16" s="9">
        <f>I17+I20</f>
        <v>936355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1"/>
        <v>5044873</v>
      </c>
      <c r="E17" s="12">
        <f>E18+E19</f>
        <v>4118618</v>
      </c>
      <c r="F17" s="26" t="s">
        <v>24</v>
      </c>
      <c r="G17" s="26" t="s">
        <v>24</v>
      </c>
      <c r="H17" s="26" t="s">
        <v>24</v>
      </c>
      <c r="I17" s="12">
        <f>SUM(I18:I19)</f>
        <v>926255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1"/>
        <v>3874910</v>
      </c>
      <c r="E18" s="12">
        <v>3163500</v>
      </c>
      <c r="F18" s="26" t="s">
        <v>24</v>
      </c>
      <c r="G18" s="26" t="s">
        <v>24</v>
      </c>
      <c r="H18" s="26" t="s">
        <v>24</v>
      </c>
      <c r="I18" s="12">
        <v>711410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1"/>
        <v>1169963</v>
      </c>
      <c r="E19" s="12">
        <v>955118</v>
      </c>
      <c r="F19" s="26" t="s">
        <v>24</v>
      </c>
      <c r="G19" s="26" t="s">
        <v>24</v>
      </c>
      <c r="H19" s="26" t="s">
        <v>24</v>
      </c>
      <c r="I19" s="12">
        <v>214845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1"/>
        <v>10100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10100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1"/>
        <v>19080</v>
      </c>
      <c r="E21" s="9">
        <f>E22</f>
        <v>19080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1"/>
        <v>19080</v>
      </c>
      <c r="E22" s="12">
        <v>19080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1"/>
        <v>155600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>I24+I25+I26+I27</f>
        <v>155600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1"/>
        <v>30560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30560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1"/>
        <v>110020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110020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1"/>
        <v>5852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5852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1"/>
        <v>9168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9168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1"/>
        <v>573045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>I29+I30+I31+I32+I33+I34+I35+I36+I37</f>
        <v>573045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1"/>
        <v>47112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47112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1"/>
        <v>1665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1665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1"/>
        <v>112176.8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112176.8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1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1"/>
        <v>10300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10300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1"/>
        <v>121120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121120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1"/>
        <v>42000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42000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1"/>
        <v>238671.2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238671.2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1"/>
        <v>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1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1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/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1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1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1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1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21" customHeight="1" x14ac:dyDescent="0.25">
      <c r="A48" s="17" t="s">
        <v>73</v>
      </c>
      <c r="B48" s="39" t="s">
        <v>74</v>
      </c>
      <c r="C48" s="39"/>
      <c r="E48" s="40" t="s">
        <v>100</v>
      </c>
      <c r="F48" s="40"/>
    </row>
    <row r="49" spans="1:6" s="18" customFormat="1" ht="15.75" x14ac:dyDescent="0.2">
      <c r="B49" s="37" t="s">
        <v>75</v>
      </c>
      <c r="C49" s="37"/>
      <c r="E49" s="38" t="s">
        <v>76</v>
      </c>
      <c r="F49" s="38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9"/>
      <c r="C51" s="39"/>
      <c r="E51" s="40" t="s">
        <v>101</v>
      </c>
      <c r="F51" s="40"/>
    </row>
    <row r="52" spans="1:6" s="18" customFormat="1" ht="15.75" x14ac:dyDescent="0.2">
      <c r="B52" s="37" t="s">
        <v>75</v>
      </c>
      <c r="C52" s="37"/>
      <c r="E52" s="38" t="s">
        <v>76</v>
      </c>
      <c r="F52" s="38"/>
    </row>
    <row r="53" spans="1:6" s="18" customFormat="1" ht="15.75" x14ac:dyDescent="0.2">
      <c r="A53" s="18" t="s">
        <v>79</v>
      </c>
      <c r="B53" s="39"/>
      <c r="C53" s="39"/>
      <c r="E53" s="40" t="s">
        <v>101</v>
      </c>
      <c r="F53" s="40"/>
    </row>
    <row r="54" spans="1:6" s="18" customFormat="1" ht="15.75" x14ac:dyDescent="0.2">
      <c r="B54" s="37" t="s">
        <v>75</v>
      </c>
      <c r="C54" s="37"/>
      <c r="E54" s="38" t="s">
        <v>76</v>
      </c>
      <c r="F54" s="38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password="CA80" sheet="1" objects="1" scenarios="1"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2016-12-26T13:44:21Z</cp:lastPrinted>
  <dcterms:created xsi:type="dcterms:W3CDTF">2016-12-22T12:21:37Z</dcterms:created>
  <dcterms:modified xsi:type="dcterms:W3CDTF">2016-12-26T13:45:48Z</dcterms:modified>
</cp:coreProperties>
</file>