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9440" windowHeight="12840" activeTab="3"/>
  </bookViews>
  <sheets>
    <sheet name="заголовочная" sheetId="2" r:id="rId1"/>
    <sheet name="2017" sheetId="1" r:id="rId2"/>
    <sheet name="2018" sheetId="3" r:id="rId3"/>
    <sheet name="2019" sheetId="4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44" i="4" l="1"/>
  <c r="D43" i="4"/>
  <c r="D42" i="4"/>
  <c r="I41" i="4"/>
  <c r="E41" i="4"/>
  <c r="D41" i="4" s="1"/>
  <c r="D40" i="4"/>
  <c r="D39" i="4"/>
  <c r="I38" i="4"/>
  <c r="E38" i="4"/>
  <c r="D38" i="4"/>
  <c r="D37" i="4"/>
  <c r="D36" i="4"/>
  <c r="D35" i="4"/>
  <c r="D34" i="4"/>
  <c r="D33" i="4"/>
  <c r="D32" i="4"/>
  <c r="D31" i="4"/>
  <c r="D30" i="4"/>
  <c r="D29" i="4"/>
  <c r="I28" i="4"/>
  <c r="E28" i="4"/>
  <c r="D28" i="4"/>
  <c r="D27" i="4"/>
  <c r="D26" i="4"/>
  <c r="D25" i="4"/>
  <c r="D24" i="4"/>
  <c r="I23" i="4"/>
  <c r="I15" i="4" s="1"/>
  <c r="D15" i="4" s="1"/>
  <c r="E23" i="4"/>
  <c r="D23" i="4" s="1"/>
  <c r="I21" i="4"/>
  <c r="H21" i="4"/>
  <c r="G21" i="4"/>
  <c r="F21" i="4"/>
  <c r="E21" i="4"/>
  <c r="D21" i="4"/>
  <c r="D20" i="4"/>
  <c r="D19" i="4"/>
  <c r="D18" i="4"/>
  <c r="E17" i="4"/>
  <c r="D17" i="4" s="1"/>
  <c r="I16" i="4"/>
  <c r="E14" i="4"/>
  <c r="D14" i="4" s="1"/>
  <c r="D13" i="4"/>
  <c r="D12" i="4"/>
  <c r="D11" i="4"/>
  <c r="D10" i="4"/>
  <c r="D8" i="4"/>
  <c r="I7" i="4"/>
  <c r="I14" i="4" s="1"/>
  <c r="E7" i="4"/>
  <c r="D7" i="4" s="1"/>
  <c r="D44" i="3"/>
  <c r="D43" i="3"/>
  <c r="D42" i="3"/>
  <c r="I41" i="3"/>
  <c r="E41" i="3"/>
  <c r="D41" i="3"/>
  <c r="D40" i="3"/>
  <c r="D39" i="3"/>
  <c r="I38" i="3"/>
  <c r="E38" i="3"/>
  <c r="D38" i="3" s="1"/>
  <c r="D37" i="3"/>
  <c r="D36" i="3"/>
  <c r="D35" i="3"/>
  <c r="D34" i="3"/>
  <c r="D33" i="3"/>
  <c r="D32" i="3"/>
  <c r="D31" i="3"/>
  <c r="D30" i="3"/>
  <c r="D29" i="3"/>
  <c r="I28" i="3"/>
  <c r="E28" i="3"/>
  <c r="D28" i="3" s="1"/>
  <c r="D27" i="3"/>
  <c r="D26" i="3"/>
  <c r="D25" i="3"/>
  <c r="D24" i="3"/>
  <c r="I23" i="3"/>
  <c r="E23" i="3"/>
  <c r="D23" i="3"/>
  <c r="I21" i="3"/>
  <c r="H21" i="3"/>
  <c r="G21" i="3"/>
  <c r="F21" i="3"/>
  <c r="E21" i="3"/>
  <c r="D21" i="3"/>
  <c r="D20" i="3"/>
  <c r="D19" i="3"/>
  <c r="D18" i="3"/>
  <c r="E17" i="3"/>
  <c r="E16" i="3" s="1"/>
  <c r="D16" i="3" s="1"/>
  <c r="D17" i="3"/>
  <c r="I16" i="3"/>
  <c r="I15" i="3" s="1"/>
  <c r="D15" i="3" s="1"/>
  <c r="E14" i="3"/>
  <c r="D13" i="3"/>
  <c r="D12" i="3"/>
  <c r="D11" i="3"/>
  <c r="D10" i="3"/>
  <c r="D8" i="3"/>
  <c r="I7" i="3"/>
  <c r="I14" i="3" s="1"/>
  <c r="E7" i="3"/>
  <c r="D7" i="3"/>
  <c r="D14" i="3" l="1"/>
  <c r="E16" i="4"/>
  <c r="D16" i="4" s="1"/>
  <c r="E17" i="1"/>
  <c r="E14" i="1"/>
  <c r="E7" i="1"/>
  <c r="I7" i="1"/>
  <c r="I14" i="1" s="1"/>
  <c r="D14" i="1" s="1"/>
  <c r="D44" i="1"/>
  <c r="D43" i="1"/>
  <c r="D42" i="1"/>
  <c r="I41" i="1"/>
  <c r="E41" i="1"/>
  <c r="D41" i="1" s="1"/>
  <c r="D40" i="1"/>
  <c r="D39" i="1"/>
  <c r="I38" i="1"/>
  <c r="D38" i="1" s="1"/>
  <c r="E38" i="1"/>
  <c r="D37" i="1"/>
  <c r="D36" i="1"/>
  <c r="D35" i="1"/>
  <c r="D34" i="1"/>
  <c r="D33" i="1"/>
  <c r="D32" i="1"/>
  <c r="D31" i="1"/>
  <c r="D30" i="1"/>
  <c r="D29" i="1"/>
  <c r="I28" i="1"/>
  <c r="D28" i="1" s="1"/>
  <c r="E28" i="1"/>
  <c r="D27" i="1"/>
  <c r="D26" i="1"/>
  <c r="D25" i="1"/>
  <c r="D24" i="1"/>
  <c r="I23" i="1"/>
  <c r="I15" i="1" s="1"/>
  <c r="D15" i="1" s="1"/>
  <c r="E23" i="1"/>
  <c r="D23" i="1" s="1"/>
  <c r="I21" i="1"/>
  <c r="H21" i="1"/>
  <c r="G21" i="1"/>
  <c r="F21" i="1"/>
  <c r="E21" i="1"/>
  <c r="D21" i="1"/>
  <c r="D20" i="1"/>
  <c r="D19" i="1"/>
  <c r="D18" i="1"/>
  <c r="E16" i="1"/>
  <c r="D16" i="1" s="1"/>
  <c r="D17" i="1"/>
  <c r="I16" i="1"/>
  <c r="D13" i="1"/>
  <c r="D12" i="1"/>
  <c r="D11" i="1"/>
  <c r="D10" i="1"/>
  <c r="D8" i="1"/>
  <c r="D7" i="1" l="1"/>
</calcChain>
</file>

<file path=xl/sharedStrings.xml><?xml version="1.0" encoding="utf-8"?>
<sst xmlns="http://schemas.openxmlformats.org/spreadsheetml/2006/main" count="750" uniqueCount="107">
  <si>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</si>
  <si>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</si>
  <si>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</si>
  <si>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</si>
  <si>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</si>
  <si>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</si>
  <si>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</si>
  <si>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</si>
  <si>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</si>
  <si>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</si>
  <si>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</si>
  <si>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</si>
  <si>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</si>
  <si>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</si>
  <si>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</si>
  <si>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</si>
  <si>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</si>
  <si>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</si>
  <si>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</si>
  <si>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</si>
  <si>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</si>
  <si>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</si>
  <si>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</si>
  <si>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</si>
  <si>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</si>
  <si>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</si>
  <si>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</si>
  <si>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</si>
  <si>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</si>
  <si>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</si>
  <si>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</si>
  <si>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</si>
  <si>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</si>
  <si>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</si>
  <si>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</si>
  <si>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</si>
  <si>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</si>
  <si>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</si>
  <si>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</si>
  <si>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</si>
  <si>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</si>
  <si>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</si>
  <si>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</si>
  <si>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</si>
  <si>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</si>
  <si>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</si>
  <si>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</si>
  <si>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</si>
  <si>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</si>
  <si>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</si>
  <si>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</si>
  <si>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</si>
  <si>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</si>
  <si>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</si>
  <si>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</si>
  <si>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</si>
  <si>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</si>
  <si>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</si>
  <si>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</si>
  <si>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</si>
  <si>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</si>
  <si>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</si>
  <si>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</si>
  <si>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</si>
  <si>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</si>
  <si>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</si>
  <si>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</si>
  <si>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</si>
  <si>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</si>
  <si>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</si>
  <si>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</si>
  <si>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</si>
  <si>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</si>
  <si>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</si>
  <si>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</si>
  <si>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</si>
  <si>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</si>
  <si>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</si>
  <si>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</si>
  <si>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</si>
  <si>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</si>
  <si>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</si>
  <si>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</si>
  <si>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</si>
  <si>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</si>
  <si>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</si>
  <si>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</si>
  <si>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</si>
  <si>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</si>
  <si>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</si>
  <si>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</si>
  <si>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</si>
  <si>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</si>
  <si>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</si>
  <si>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</si>
  <si>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</si>
  <si>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</si>
  <si>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</si>
  <si>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госужарственное бюджетное учреждение "Клинцовская зональная ветлаборатория"</t>
  </si>
  <si>
    <t>Виниченко Т.В.</t>
  </si>
  <si>
    <t>Шкуратова В.И.</t>
  </si>
  <si>
    <t>государственного бюджетного учреждения Брянской области "Клинцовская зональная ветеринарная лаборатория"</t>
  </si>
  <si>
    <t>00394</t>
  </si>
  <si>
    <t>243107, Брянская область, Клинцовский район, п. Вьюнки, ул.Придорожная, д.18</t>
  </si>
  <si>
    <t>Показатели по поступлениям и выплатам ГБУ Брянской области "Клинцовская зональная ветлаборатория"
на ___________________________ на 2017 год</t>
  </si>
  <si>
    <t>Показатели по поступлениям и выплатам ГБУ Брянской области "Клинцовская зональная ветлаборатория"
на ___________________________ на 2018 год</t>
  </si>
  <si>
    <t>Показатели по поступлениям и выплатам ГБУ Брянской области "Клинцовская зональная ветлаборатория"
на ___________________________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</si>
</sst>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3" x14ac:knownFonts="1">
    <font>
      <sz val="10"/>
      <color rgb="FF000000"/>
      <name val="Times New Roman"/>
    </font>
    <font>
      <sz val="10"/>
      <color indexed="8"/>
      <name val="Times New Roman"/>
      <family val="1"/>
      <charset val="204"/>
    </font>
    <font>
      <sz val="10"/>
      <color indexed="8"/>
      <name val="Segoe U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Segoe UI"/>
      <family val="2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2" fillId="0" borderId="0" applyFont="0" applyFill="0" applyBorder="0" applyAlignment="0" applyProtection="0"/>
  </cellStyleXfs>
  <cellXfs count="43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left" vertical="center" wrapText="1" indent="2"/>
    </xf>
    <xf numFmtId="0" fontId="1" fillId="0" borderId="1" xfId="0" applyNumberFormat="1" applyFont="1" applyFill="1" applyBorder="1" applyAlignment="1">
      <alignment horizontal="left" vertical="center" wrapText="1" indent="4"/>
    </xf>
    <xf numFmtId="0" fontId="1" fillId="0" borderId="1" xfId="0" applyNumberFormat="1" applyFont="1" applyFill="1" applyBorder="1" applyAlignment="1">
      <alignment horizontal="left" vertical="center" wrapText="1" indent="5"/>
    </xf>
    <xf numFmtId="0" fontId="1" fillId="0" borderId="1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2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3" fontId="1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8" fillId="0" borderId="4" xfId="0" applyNumberFormat="1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5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4" fontId="5" fillId="0" borderId="2" xfId="0" applyNumberFormat="1" applyFont="1" applyFill="1" applyBorder="1" applyAlignment="1">
      <alignment horizontal="center" vertical="center" wrapText="1"/>
    </xf>
    <xf numFmtId="4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B19" sqref="B19:D19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5" t="s">
        <v>84</v>
      </c>
      <c r="C7" s="35"/>
      <c r="D7" s="35"/>
      <c r="E7" s="35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5" t="s">
        <v>0</v>
      </c>
      <c r="C8" s="35"/>
      <c r="D8" s="35"/>
      <c r="E8" s="35"/>
      <c r="F8" s="21" t="s">
        <v>0</v>
      </c>
      <c r="G8" s="21" t="s">
        <v>0</v>
      </c>
    </row>
    <row r="9" spans="1:7" ht="14.45" customHeight="1" x14ac:dyDescent="0.2">
      <c r="A9" s="35" t="s">
        <v>101</v>
      </c>
      <c r="B9" s="35"/>
      <c r="C9" s="35"/>
      <c r="D9" s="35"/>
      <c r="E9" s="35"/>
      <c r="F9" s="35"/>
      <c r="G9" s="35"/>
    </row>
    <row r="10" spans="1:7" ht="21.6" customHeight="1" x14ac:dyDescent="0.2">
      <c r="A10" s="21" t="s">
        <v>0</v>
      </c>
      <c r="B10" s="35" t="s">
        <v>0</v>
      </c>
      <c r="C10" s="35"/>
      <c r="D10" s="35"/>
      <c r="E10" s="35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5" t="s">
        <v>85</v>
      </c>
      <c r="C11" s="35"/>
      <c r="D11" s="35"/>
      <c r="E11" s="35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0" t="s">
        <v>0</v>
      </c>
      <c r="C12" s="30"/>
      <c r="D12" s="30"/>
      <c r="E12" s="30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0" t="s">
        <v>97</v>
      </c>
      <c r="C13" s="30"/>
      <c r="D13" s="30"/>
      <c r="E13" s="30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0" t="s">
        <v>0</v>
      </c>
      <c r="C14" s="30"/>
      <c r="D14" s="30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1" t="s">
        <v>98</v>
      </c>
      <c r="C15" s="31"/>
      <c r="D15" s="31"/>
      <c r="E15" s="31"/>
      <c r="F15" s="31"/>
      <c r="G15" s="31"/>
    </row>
    <row r="16" spans="1:7" ht="41.25" customHeight="1" x14ac:dyDescent="0.2">
      <c r="A16" s="21" t="s">
        <v>87</v>
      </c>
      <c r="B16" s="32" t="s">
        <v>102</v>
      </c>
      <c r="C16" s="32"/>
      <c r="D16" s="32"/>
      <c r="E16" s="32"/>
      <c r="F16" s="32"/>
      <c r="G16" s="32"/>
    </row>
    <row r="17" spans="1:7" ht="21" customHeight="1" x14ac:dyDescent="0.2">
      <c r="A17" s="29" t="s">
        <v>88</v>
      </c>
      <c r="B17" s="33" t="s">
        <v>103</v>
      </c>
      <c r="C17" s="33"/>
      <c r="D17" s="33"/>
      <c r="E17" s="33"/>
      <c r="F17" s="33"/>
      <c r="G17" s="33"/>
    </row>
    <row r="18" spans="1:7" ht="15.75" customHeight="1" x14ac:dyDescent="0.2">
      <c r="A18" s="29"/>
      <c r="B18" s="34"/>
      <c r="C18" s="34"/>
      <c r="D18" s="34"/>
      <c r="E18" s="34"/>
      <c r="F18" s="34"/>
      <c r="G18" s="34"/>
    </row>
    <row r="19" spans="1:7" ht="28.9" customHeight="1" x14ac:dyDescent="0.2">
      <c r="A19" s="21" t="s">
        <v>89</v>
      </c>
      <c r="B19" s="31">
        <v>3217002224</v>
      </c>
      <c r="C19" s="31"/>
      <c r="D19" s="31"/>
      <c r="E19" s="29" t="s">
        <v>90</v>
      </c>
      <c r="F19" s="29"/>
      <c r="G19" s="22">
        <v>324101001</v>
      </c>
    </row>
    <row r="20" spans="1:7" ht="21.6" customHeight="1" x14ac:dyDescent="0.2">
      <c r="A20" s="21" t="s">
        <v>0</v>
      </c>
      <c r="B20" s="29" t="s">
        <v>0</v>
      </c>
      <c r="C20" s="29"/>
      <c r="D20" s="21" t="s">
        <v>0</v>
      </c>
      <c r="E20" s="29" t="s">
        <v>0</v>
      </c>
      <c r="F20" s="29"/>
      <c r="G20" s="21" t="s">
        <v>0</v>
      </c>
    </row>
    <row r="21" spans="1:7" ht="30" customHeight="1" x14ac:dyDescent="0.2">
      <c r="A21" s="21" t="s">
        <v>91</v>
      </c>
      <c r="B21" s="31" t="s">
        <v>92</v>
      </c>
      <c r="C21" s="31"/>
      <c r="D21" s="31"/>
      <c r="E21" s="31"/>
      <c r="F21" s="31"/>
      <c r="G21" s="31"/>
    </row>
    <row r="22" spans="1:7" ht="21.6" customHeight="1" x14ac:dyDescent="0.2">
      <c r="A22" s="21" t="s">
        <v>0</v>
      </c>
      <c r="B22" s="29" t="s">
        <v>0</v>
      </c>
      <c r="C22" s="29"/>
      <c r="D22" s="29"/>
      <c r="E22" s="29"/>
      <c r="F22" s="29"/>
      <c r="G22" s="29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A17:A18"/>
    <mergeCell ref="B17:G18"/>
    <mergeCell ref="B7:E7"/>
    <mergeCell ref="B8:E8"/>
    <mergeCell ref="B10:E10"/>
    <mergeCell ref="B11:E11"/>
    <mergeCell ref="B12:E12"/>
    <mergeCell ref="A9:G9"/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</mergeCells>
  <phoneticPr fontId="11" type="noConversion"/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2" sqref="A2:I2"/>
    </sheetView>
  </sheetViews>
  <sheetFormatPr defaultRowHeight="14.25" x14ac:dyDescent="0.2"/>
  <cols>
    <col min="1" max="1" width="34.83203125" style="4" customWidth="1"/>
    <col min="2" max="2" width="9.1640625" style="4" customWidth="1"/>
    <col min="3" max="3" width="11.1640625" style="4" customWidth="1"/>
    <col min="4" max="4" width="20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1" t="s">
        <v>104</v>
      </c>
      <c r="B2" s="41"/>
      <c r="C2" s="41"/>
      <c r="D2" s="41"/>
      <c r="E2" s="41"/>
      <c r="F2" s="41"/>
      <c r="G2" s="41"/>
      <c r="H2" s="41"/>
      <c r="I2" s="41"/>
      <c r="J2" s="5" t="s">
        <v>2</v>
      </c>
    </row>
    <row r="3" spans="1:10" ht="24.6" customHeight="1" x14ac:dyDescent="0.2">
      <c r="A3" s="38" t="s">
        <v>3</v>
      </c>
      <c r="B3" s="38" t="s">
        <v>4</v>
      </c>
      <c r="C3" s="38" t="s">
        <v>5</v>
      </c>
      <c r="D3" s="38" t="s">
        <v>6</v>
      </c>
      <c r="E3" s="38"/>
      <c r="F3" s="38"/>
      <c r="G3" s="38"/>
      <c r="H3" s="38"/>
      <c r="I3" s="38"/>
    </row>
    <row r="4" spans="1:10" ht="19.899999999999999" customHeight="1" x14ac:dyDescent="0.2">
      <c r="A4" s="42" t="s">
        <v>0</v>
      </c>
      <c r="B4" s="42" t="s">
        <v>0</v>
      </c>
      <c r="C4" s="42" t="s">
        <v>0</v>
      </c>
      <c r="D4" s="38" t="s">
        <v>7</v>
      </c>
      <c r="E4" s="38" t="s">
        <v>8</v>
      </c>
      <c r="F4" s="38"/>
      <c r="G4" s="38"/>
      <c r="H4" s="38"/>
      <c r="I4" s="38"/>
    </row>
    <row r="5" spans="1:10" ht="96" customHeight="1" x14ac:dyDescent="0.2">
      <c r="A5" s="42" t="s">
        <v>0</v>
      </c>
      <c r="B5" s="42" t="s">
        <v>0</v>
      </c>
      <c r="C5" s="42" t="s">
        <v>0</v>
      </c>
      <c r="D5" s="42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9192606.5800000001</v>
      </c>
      <c r="E7" s="9">
        <f>E9</f>
        <v>4464026.58</v>
      </c>
      <c r="F7" s="8" t="s">
        <v>24</v>
      </c>
      <c r="G7" s="8" t="s">
        <v>24</v>
      </c>
      <c r="H7" s="8" t="s">
        <v>24</v>
      </c>
      <c r="I7" s="9">
        <f>I8+I9+I10+I11+I12</f>
        <v>4728580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v>9192606.5800000001</v>
      </c>
      <c r="E9" s="28">
        <v>4464026.58</v>
      </c>
      <c r="F9" s="6" t="s">
        <v>24</v>
      </c>
      <c r="G9" s="6" t="s">
        <v>24</v>
      </c>
      <c r="H9" s="6" t="s">
        <v>24</v>
      </c>
      <c r="I9" s="12">
        <v>4728580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>I10</f>
        <v>0</v>
      </c>
      <c r="E10" s="25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>I11</f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>I12</f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>I13</f>
        <v>70000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70000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9122606.5800000001</v>
      </c>
      <c r="E14" s="9">
        <f>E9</f>
        <v>4464026.58</v>
      </c>
      <c r="F14" s="8" t="s">
        <v>24</v>
      </c>
      <c r="G14" s="8" t="s">
        <v>24</v>
      </c>
      <c r="H14" s="8" t="s">
        <v>24</v>
      </c>
      <c r="I14" s="9">
        <f>I7-I13+I44</f>
        <v>4658580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9122606.5800000001</v>
      </c>
      <c r="E15" s="9">
        <v>4464026.58</v>
      </c>
      <c r="F15" s="8" t="s">
        <v>24</v>
      </c>
      <c r="G15" s="8" t="s">
        <v>24</v>
      </c>
      <c r="H15" s="8" t="s">
        <v>24</v>
      </c>
      <c r="I15" s="9">
        <f>I16+I21++I23+I28</f>
        <v>4658580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0">E16+I16</f>
        <v>5605136.3799999999</v>
      </c>
      <c r="E16" s="9">
        <f>E17+E20</f>
        <v>3434026.5</v>
      </c>
      <c r="F16" s="8" t="s">
        <v>24</v>
      </c>
      <c r="G16" s="8" t="s">
        <v>24</v>
      </c>
      <c r="H16" s="8" t="s">
        <v>24</v>
      </c>
      <c r="I16" s="9">
        <f>I17+I20</f>
        <v>2171109.88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0"/>
        <v>5580136.3799999999</v>
      </c>
      <c r="E17" s="12">
        <f>E18+E19</f>
        <v>3434026.5</v>
      </c>
      <c r="F17" s="6" t="s">
        <v>24</v>
      </c>
      <c r="G17" s="6" t="s">
        <v>24</v>
      </c>
      <c r="H17" s="6" t="s">
        <v>24</v>
      </c>
      <c r="I17" s="12">
        <v>2146109.88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0"/>
        <v>4285816.38</v>
      </c>
      <c r="E18" s="12">
        <v>2637498.5</v>
      </c>
      <c r="F18" s="6" t="s">
        <v>24</v>
      </c>
      <c r="G18" s="6" t="s">
        <v>24</v>
      </c>
      <c r="H18" s="6" t="s">
        <v>24</v>
      </c>
      <c r="I18" s="12">
        <v>1648317.88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0"/>
        <v>1294320</v>
      </c>
      <c r="E19" s="12">
        <v>796528</v>
      </c>
      <c r="F19" s="6" t="s">
        <v>24</v>
      </c>
      <c r="G19" s="6" t="s">
        <v>24</v>
      </c>
      <c r="H19" s="6" t="s">
        <v>24</v>
      </c>
      <c r="I19" s="12">
        <v>497792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0"/>
        <v>25000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25000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0"/>
        <v>30000</v>
      </c>
      <c r="E21" s="9">
        <f>E22</f>
        <v>30000</v>
      </c>
      <c r="F21" s="9" t="str">
        <f>F22</f>
        <v>X</v>
      </c>
      <c r="G21" s="9" t="str">
        <f>G22</f>
        <v>X</v>
      </c>
      <c r="H21" s="9" t="str">
        <f>H22</f>
        <v>X</v>
      </c>
      <c r="I21" s="9">
        <f>I22</f>
        <v>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v>30000</v>
      </c>
      <c r="E22" s="12">
        <v>30000</v>
      </c>
      <c r="F22" s="6" t="s">
        <v>24</v>
      </c>
      <c r="G22" s="6" t="s">
        <v>24</v>
      </c>
      <c r="H22" s="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0"/>
        <v>131433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>I24+I25+I26+I27</f>
        <v>131433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0"/>
        <v>67291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67291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0"/>
        <v>3794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3794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0"/>
        <v>40348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40348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0"/>
        <v>20000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20000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0"/>
        <v>3356037.1200000001</v>
      </c>
      <c r="E28" s="9">
        <f>E29+E30+E31+E32+E33+E34+E35+E36+E37</f>
        <v>1000000</v>
      </c>
      <c r="F28" s="8" t="s">
        <v>24</v>
      </c>
      <c r="G28" s="8" t="s">
        <v>24</v>
      </c>
      <c r="H28" s="8" t="s">
        <v>24</v>
      </c>
      <c r="I28" s="9">
        <f>I29+I30+I31+I32+I33+I34+I35+I36+I37</f>
        <v>2356037.12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0"/>
        <v>82620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82620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0"/>
        <v>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0"/>
        <v>228674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228674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0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0"/>
        <v>299550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299550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0"/>
        <v>227000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227000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0"/>
        <v>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0"/>
        <v>1760950</v>
      </c>
      <c r="E36" s="12">
        <v>1000000</v>
      </c>
      <c r="F36" s="6" t="s">
        <v>24</v>
      </c>
      <c r="G36" s="6" t="s">
        <v>24</v>
      </c>
      <c r="H36" s="6" t="s">
        <v>24</v>
      </c>
      <c r="I36" s="12">
        <v>760950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0"/>
        <v>757243.12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757243.12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0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0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0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0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0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0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9" t="s">
        <v>74</v>
      </c>
      <c r="C48" s="39"/>
      <c r="E48" s="40" t="s">
        <v>99</v>
      </c>
      <c r="F48" s="40"/>
    </row>
    <row r="49" spans="1:6" s="18" customFormat="1" ht="15.75" x14ac:dyDescent="0.2">
      <c r="B49" s="36" t="s">
        <v>75</v>
      </c>
      <c r="C49" s="36"/>
      <c r="E49" s="37" t="s">
        <v>76</v>
      </c>
      <c r="F49" s="37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9"/>
      <c r="C51" s="39"/>
      <c r="E51" s="40" t="s">
        <v>100</v>
      </c>
      <c r="F51" s="40"/>
    </row>
    <row r="52" spans="1:6" s="18" customFormat="1" ht="15.75" x14ac:dyDescent="0.2">
      <c r="B52" s="36" t="s">
        <v>75</v>
      </c>
      <c r="C52" s="36"/>
      <c r="E52" s="37" t="s">
        <v>76</v>
      </c>
      <c r="F52" s="37"/>
    </row>
    <row r="53" spans="1:6" s="18" customFormat="1" ht="15.75" x14ac:dyDescent="0.2">
      <c r="A53" s="18" t="s">
        <v>79</v>
      </c>
      <c r="B53" s="39"/>
      <c r="C53" s="39"/>
      <c r="E53" s="40" t="s">
        <v>100</v>
      </c>
      <c r="F53" s="40"/>
    </row>
    <row r="54" spans="1:6" s="18" customFormat="1" ht="15.75" x14ac:dyDescent="0.2">
      <c r="B54" s="36" t="s">
        <v>75</v>
      </c>
      <c r="C54" s="36"/>
      <c r="E54" s="37" t="s">
        <v>76</v>
      </c>
      <c r="F54" s="37"/>
    </row>
    <row r="55" spans="1:6" s="18" customFormat="1" ht="31.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B54:C54"/>
    <mergeCell ref="E54:F54"/>
    <mergeCell ref="E4:I4"/>
    <mergeCell ref="B51:C51"/>
    <mergeCell ref="E51:F51"/>
    <mergeCell ref="B52:C52"/>
    <mergeCell ref="E52:F52"/>
    <mergeCell ref="B53:C53"/>
    <mergeCell ref="E53:F53"/>
    <mergeCell ref="B48:C48"/>
    <mergeCell ref="E48:F48"/>
    <mergeCell ref="B49:C49"/>
    <mergeCell ref="E49:F49"/>
  </mergeCells>
  <phoneticPr fontId="11" type="noConversion"/>
  <printOptions horizontalCentered="1"/>
  <pageMargins left="0.19685039370078741" right="0" top="0.39370078740157483" bottom="0.39370078740157483" header="0.31496062992125984" footer="0.31496062992125984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opLeftCell="A4" zoomScale="115" zoomScaleNormal="115" zoomScaleSheetLayoutView="115" workbookViewId="0">
      <selection activeCell="E10" sqref="E10"/>
    </sheetView>
  </sheetViews>
  <sheetFormatPr defaultRowHeight="14.25" x14ac:dyDescent="0.2"/>
  <cols>
    <col min="1" max="1" width="34.83203125" style="4" customWidth="1"/>
    <col min="2" max="2" width="9.1640625" style="4" customWidth="1"/>
    <col min="3" max="3" width="11.1640625" style="4" customWidth="1"/>
    <col min="4" max="4" width="20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1" t="s">
        <v>105</v>
      </c>
      <c r="B2" s="41"/>
      <c r="C2" s="41"/>
      <c r="D2" s="41"/>
      <c r="E2" s="41"/>
      <c r="F2" s="41"/>
      <c r="G2" s="41"/>
      <c r="H2" s="41"/>
      <c r="I2" s="41"/>
      <c r="J2" s="5" t="s">
        <v>2</v>
      </c>
    </row>
    <row r="3" spans="1:10" ht="24.6" customHeight="1" x14ac:dyDescent="0.2">
      <c r="A3" s="38" t="s">
        <v>3</v>
      </c>
      <c r="B3" s="38" t="s">
        <v>4</v>
      </c>
      <c r="C3" s="38" t="s">
        <v>5</v>
      </c>
      <c r="D3" s="38" t="s">
        <v>6</v>
      </c>
      <c r="E3" s="38"/>
      <c r="F3" s="38"/>
      <c r="G3" s="38"/>
      <c r="H3" s="38"/>
      <c r="I3" s="38"/>
    </row>
    <row r="4" spans="1:10" ht="19.899999999999999" customHeight="1" x14ac:dyDescent="0.2">
      <c r="A4" s="42" t="s">
        <v>0</v>
      </c>
      <c r="B4" s="42" t="s">
        <v>0</v>
      </c>
      <c r="C4" s="42" t="s">
        <v>0</v>
      </c>
      <c r="D4" s="38" t="s">
        <v>7</v>
      </c>
      <c r="E4" s="38" t="s">
        <v>8</v>
      </c>
      <c r="F4" s="38"/>
      <c r="G4" s="38"/>
      <c r="H4" s="38"/>
      <c r="I4" s="38"/>
    </row>
    <row r="5" spans="1:10" ht="96" customHeight="1" x14ac:dyDescent="0.2">
      <c r="A5" s="42" t="s">
        <v>0</v>
      </c>
      <c r="B5" s="42" t="s">
        <v>0</v>
      </c>
      <c r="C5" s="42" t="s">
        <v>0</v>
      </c>
      <c r="D5" s="42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8192606.5800000001</v>
      </c>
      <c r="E7" s="9">
        <f>E9</f>
        <v>3464026.58</v>
      </c>
      <c r="F7" s="27" t="s">
        <v>24</v>
      </c>
      <c r="G7" s="27" t="s">
        <v>24</v>
      </c>
      <c r="H7" s="27" t="s">
        <v>24</v>
      </c>
      <c r="I7" s="9">
        <f>I8+I9+I10+I11+I12</f>
        <v>4728580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v>9192606.5800000001</v>
      </c>
      <c r="E9" s="28">
        <v>3464026.58</v>
      </c>
      <c r="F9" s="26" t="s">
        <v>24</v>
      </c>
      <c r="G9" s="26" t="s">
        <v>24</v>
      </c>
      <c r="H9" s="26" t="s">
        <v>24</v>
      </c>
      <c r="I9" s="12">
        <v>4728580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>I11</f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>I12</f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>I13</f>
        <v>70000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70000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8122606.5800000001</v>
      </c>
      <c r="E14" s="9">
        <f>E9</f>
        <v>3464026.58</v>
      </c>
      <c r="F14" s="27" t="s">
        <v>24</v>
      </c>
      <c r="G14" s="27" t="s">
        <v>24</v>
      </c>
      <c r="H14" s="27" t="s">
        <v>24</v>
      </c>
      <c r="I14" s="9">
        <f>I7-I13+I44</f>
        <v>4658580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9122606.5800000001</v>
      </c>
      <c r="E15" s="9">
        <v>4464026.58</v>
      </c>
      <c r="F15" s="27" t="s">
        <v>24</v>
      </c>
      <c r="G15" s="27" t="s">
        <v>24</v>
      </c>
      <c r="H15" s="27" t="s">
        <v>24</v>
      </c>
      <c r="I15" s="9">
        <f>I16+I21++I23+I28</f>
        <v>4658580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0">E16+I16</f>
        <v>5605136.3799999999</v>
      </c>
      <c r="E16" s="9">
        <f>E17+E20</f>
        <v>3434026.5</v>
      </c>
      <c r="F16" s="27" t="s">
        <v>24</v>
      </c>
      <c r="G16" s="27" t="s">
        <v>24</v>
      </c>
      <c r="H16" s="27" t="s">
        <v>24</v>
      </c>
      <c r="I16" s="9">
        <f>I17+I20</f>
        <v>2171109.88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0"/>
        <v>5580136.3799999999</v>
      </c>
      <c r="E17" s="12">
        <f>E18+E19</f>
        <v>3434026.5</v>
      </c>
      <c r="F17" s="26" t="s">
        <v>24</v>
      </c>
      <c r="G17" s="26" t="s">
        <v>24</v>
      </c>
      <c r="H17" s="26" t="s">
        <v>24</v>
      </c>
      <c r="I17" s="12">
        <v>2146109.88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0"/>
        <v>4285816.38</v>
      </c>
      <c r="E18" s="12">
        <v>2637498.5</v>
      </c>
      <c r="F18" s="26" t="s">
        <v>24</v>
      </c>
      <c r="G18" s="26" t="s">
        <v>24</v>
      </c>
      <c r="H18" s="26" t="s">
        <v>24</v>
      </c>
      <c r="I18" s="12">
        <v>1648317.88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0"/>
        <v>1294320</v>
      </c>
      <c r="E19" s="12">
        <v>796528</v>
      </c>
      <c r="F19" s="26" t="s">
        <v>24</v>
      </c>
      <c r="G19" s="26" t="s">
        <v>24</v>
      </c>
      <c r="H19" s="26" t="s">
        <v>24</v>
      </c>
      <c r="I19" s="12">
        <v>497792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0"/>
        <v>25000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25000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0"/>
        <v>30000</v>
      </c>
      <c r="E21" s="9">
        <f>E22</f>
        <v>30000</v>
      </c>
      <c r="F21" s="9" t="str">
        <f>F22</f>
        <v>X</v>
      </c>
      <c r="G21" s="9" t="str">
        <f>G22</f>
        <v>X</v>
      </c>
      <c r="H21" s="9" t="str">
        <f>H22</f>
        <v>X</v>
      </c>
      <c r="I21" s="9">
        <f>I22</f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v>30000</v>
      </c>
      <c r="E22" s="12">
        <v>30000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0"/>
        <v>131433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>I24+I25+I26+I27</f>
        <v>131433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0"/>
        <v>67291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67291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0"/>
        <v>3794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3794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0"/>
        <v>40348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40348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0"/>
        <v>20000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20000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0"/>
        <v>2356037.12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>I29+I30+I31+I32+I33+I34+I35+I36+I37</f>
        <v>2356037.12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0"/>
        <v>82620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82620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0"/>
        <v>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0"/>
        <v>228674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228674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0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0"/>
        <v>299550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299550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0"/>
        <v>227000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227000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0"/>
        <v>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0"/>
        <v>760950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760950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0"/>
        <v>757243.12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757243.12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0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0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0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0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0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0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9" t="s">
        <v>74</v>
      </c>
      <c r="C48" s="39"/>
      <c r="E48" s="40" t="s">
        <v>99</v>
      </c>
      <c r="F48" s="40"/>
    </row>
    <row r="49" spans="1:6" s="18" customFormat="1" ht="15.75" x14ac:dyDescent="0.2">
      <c r="B49" s="36" t="s">
        <v>75</v>
      </c>
      <c r="C49" s="36"/>
      <c r="E49" s="37" t="s">
        <v>76</v>
      </c>
      <c r="F49" s="37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9"/>
      <c r="C51" s="39"/>
      <c r="E51" s="40" t="s">
        <v>100</v>
      </c>
      <c r="F51" s="40"/>
    </row>
    <row r="52" spans="1:6" s="18" customFormat="1" ht="15.75" x14ac:dyDescent="0.2">
      <c r="B52" s="36" t="s">
        <v>75</v>
      </c>
      <c r="C52" s="36"/>
      <c r="E52" s="37" t="s">
        <v>76</v>
      </c>
      <c r="F52" s="37"/>
    </row>
    <row r="53" spans="1:6" s="18" customFormat="1" ht="15.75" x14ac:dyDescent="0.2">
      <c r="A53" s="18" t="s">
        <v>79</v>
      </c>
      <c r="B53" s="39"/>
      <c r="C53" s="39"/>
      <c r="E53" s="40" t="s">
        <v>100</v>
      </c>
      <c r="F53" s="40"/>
    </row>
    <row r="54" spans="1:6" s="18" customFormat="1" ht="15.75" x14ac:dyDescent="0.2">
      <c r="B54" s="36" t="s">
        <v>75</v>
      </c>
      <c r="C54" s="36"/>
      <c r="E54" s="37" t="s">
        <v>76</v>
      </c>
      <c r="F54" s="37"/>
    </row>
    <row r="55" spans="1:6" s="18" customFormat="1" ht="31.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rintOptions horizontalCentered="1"/>
  <pageMargins left="0.19685039370078741" right="0" top="0.39370078740157483" bottom="0.39370078740157483" header="0.31496062992125984" footer="0.31496062992125984"/>
  <pageSetup paperSize="9" scale="9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="115" zoomScaleNormal="115" zoomScaleSheetLayoutView="115" workbookViewId="0">
      <selection activeCell="E10" sqref="E10"/>
    </sheetView>
  </sheetViews>
  <sheetFormatPr defaultRowHeight="14.25" x14ac:dyDescent="0.2"/>
  <cols>
    <col min="1" max="1" width="34.83203125" style="4" customWidth="1"/>
    <col min="2" max="2" width="9.1640625" style="4" customWidth="1"/>
    <col min="3" max="3" width="11.1640625" style="4" customWidth="1"/>
    <col min="4" max="4" width="20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1" t="s">
        <v>106</v>
      </c>
      <c r="B2" s="41"/>
      <c r="C2" s="41"/>
      <c r="D2" s="41"/>
      <c r="E2" s="41"/>
      <c r="F2" s="41"/>
      <c r="G2" s="41"/>
      <c r="H2" s="41"/>
      <c r="I2" s="41"/>
      <c r="J2" s="5" t="s">
        <v>2</v>
      </c>
    </row>
    <row r="3" spans="1:10" ht="24.6" customHeight="1" x14ac:dyDescent="0.2">
      <c r="A3" s="38" t="s">
        <v>3</v>
      </c>
      <c r="B3" s="38" t="s">
        <v>4</v>
      </c>
      <c r="C3" s="38" t="s">
        <v>5</v>
      </c>
      <c r="D3" s="38" t="s">
        <v>6</v>
      </c>
      <c r="E3" s="38"/>
      <c r="F3" s="38"/>
      <c r="G3" s="38"/>
      <c r="H3" s="38"/>
      <c r="I3" s="38"/>
    </row>
    <row r="4" spans="1:10" ht="19.899999999999999" customHeight="1" x14ac:dyDescent="0.2">
      <c r="A4" s="42" t="s">
        <v>0</v>
      </c>
      <c r="B4" s="42" t="s">
        <v>0</v>
      </c>
      <c r="C4" s="42" t="s">
        <v>0</v>
      </c>
      <c r="D4" s="38" t="s">
        <v>7</v>
      </c>
      <c r="E4" s="38" t="s">
        <v>8</v>
      </c>
      <c r="F4" s="38"/>
      <c r="G4" s="38"/>
      <c r="H4" s="38"/>
      <c r="I4" s="38"/>
    </row>
    <row r="5" spans="1:10" ht="96" customHeight="1" x14ac:dyDescent="0.2">
      <c r="A5" s="42" t="s">
        <v>0</v>
      </c>
      <c r="B5" s="42" t="s">
        <v>0</v>
      </c>
      <c r="C5" s="42" t="s">
        <v>0</v>
      </c>
      <c r="D5" s="42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8192606.5800000001</v>
      </c>
      <c r="E7" s="9">
        <f>E9</f>
        <v>3464026.58</v>
      </c>
      <c r="F7" s="27" t="s">
        <v>24</v>
      </c>
      <c r="G7" s="27" t="s">
        <v>24</v>
      </c>
      <c r="H7" s="27" t="s">
        <v>24</v>
      </c>
      <c r="I7" s="9">
        <f>I8+I9+I10+I11+I12</f>
        <v>4728580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v>9192606.5800000001</v>
      </c>
      <c r="E9" s="28">
        <v>3464026.58</v>
      </c>
      <c r="F9" s="26" t="s">
        <v>24</v>
      </c>
      <c r="G9" s="26" t="s">
        <v>24</v>
      </c>
      <c r="H9" s="26" t="s">
        <v>24</v>
      </c>
      <c r="I9" s="12">
        <v>4728580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>I11</f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>I12</f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>I13</f>
        <v>70000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70000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8122606.5800000001</v>
      </c>
      <c r="E14" s="9">
        <f>E9</f>
        <v>3464026.58</v>
      </c>
      <c r="F14" s="27" t="s">
        <v>24</v>
      </c>
      <c r="G14" s="27" t="s">
        <v>24</v>
      </c>
      <c r="H14" s="27" t="s">
        <v>24</v>
      </c>
      <c r="I14" s="9">
        <f>I7-I13+I44</f>
        <v>4658580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9122606.5800000001</v>
      </c>
      <c r="E15" s="9">
        <v>4464026.58</v>
      </c>
      <c r="F15" s="27" t="s">
        <v>24</v>
      </c>
      <c r="G15" s="27" t="s">
        <v>24</v>
      </c>
      <c r="H15" s="27" t="s">
        <v>24</v>
      </c>
      <c r="I15" s="9">
        <f>I16+I21++I23+I28</f>
        <v>4658580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0">E16+I16</f>
        <v>5605136.3799999999</v>
      </c>
      <c r="E16" s="9">
        <f>E17+E20</f>
        <v>3434026.5</v>
      </c>
      <c r="F16" s="27" t="s">
        <v>24</v>
      </c>
      <c r="G16" s="27" t="s">
        <v>24</v>
      </c>
      <c r="H16" s="27" t="s">
        <v>24</v>
      </c>
      <c r="I16" s="9">
        <f>I17+I20</f>
        <v>2171109.88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0"/>
        <v>5580136.3799999999</v>
      </c>
      <c r="E17" s="12">
        <f>E18+E19</f>
        <v>3434026.5</v>
      </c>
      <c r="F17" s="26" t="s">
        <v>24</v>
      </c>
      <c r="G17" s="26" t="s">
        <v>24</v>
      </c>
      <c r="H17" s="26" t="s">
        <v>24</v>
      </c>
      <c r="I17" s="12">
        <v>2146109.88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0"/>
        <v>4285816.38</v>
      </c>
      <c r="E18" s="12">
        <v>2637498.5</v>
      </c>
      <c r="F18" s="26" t="s">
        <v>24</v>
      </c>
      <c r="G18" s="26" t="s">
        <v>24</v>
      </c>
      <c r="H18" s="26" t="s">
        <v>24</v>
      </c>
      <c r="I18" s="12">
        <v>1648317.88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0"/>
        <v>1294320</v>
      </c>
      <c r="E19" s="12">
        <v>796528</v>
      </c>
      <c r="F19" s="26" t="s">
        <v>24</v>
      </c>
      <c r="G19" s="26" t="s">
        <v>24</v>
      </c>
      <c r="H19" s="26" t="s">
        <v>24</v>
      </c>
      <c r="I19" s="12">
        <v>497792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0"/>
        <v>25000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25000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0"/>
        <v>30000</v>
      </c>
      <c r="E21" s="9">
        <f>E22</f>
        <v>30000</v>
      </c>
      <c r="F21" s="9" t="str">
        <f>F22</f>
        <v>X</v>
      </c>
      <c r="G21" s="9" t="str">
        <f>G22</f>
        <v>X</v>
      </c>
      <c r="H21" s="9" t="str">
        <f>H22</f>
        <v>X</v>
      </c>
      <c r="I21" s="9">
        <f>I22</f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v>30000</v>
      </c>
      <c r="E22" s="12">
        <v>30000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0"/>
        <v>131433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>I24+I25+I26+I27</f>
        <v>131433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0"/>
        <v>67291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67291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0"/>
        <v>3794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3794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0"/>
        <v>40348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40348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0"/>
        <v>20000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20000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0"/>
        <v>2356037.12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>I29+I30+I31+I32+I33+I34+I35+I36+I37</f>
        <v>2356037.12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0"/>
        <v>82620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82620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0"/>
        <v>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0"/>
        <v>228674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228674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0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0"/>
        <v>299550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299550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0"/>
        <v>227000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227000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0"/>
        <v>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0"/>
        <v>760950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760950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0"/>
        <v>757243.12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757243.12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0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0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0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0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0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0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9" t="s">
        <v>74</v>
      </c>
      <c r="C48" s="39"/>
      <c r="E48" s="40" t="s">
        <v>99</v>
      </c>
      <c r="F48" s="40"/>
    </row>
    <row r="49" spans="1:6" s="18" customFormat="1" ht="15.75" x14ac:dyDescent="0.2">
      <c r="B49" s="36" t="s">
        <v>75</v>
      </c>
      <c r="C49" s="36"/>
      <c r="E49" s="37" t="s">
        <v>76</v>
      </c>
      <c r="F49" s="37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9"/>
      <c r="C51" s="39"/>
      <c r="E51" s="40" t="s">
        <v>100</v>
      </c>
      <c r="F51" s="40"/>
    </row>
    <row r="52" spans="1:6" s="18" customFormat="1" ht="15.75" x14ac:dyDescent="0.2">
      <c r="B52" s="36" t="s">
        <v>75</v>
      </c>
      <c r="C52" s="36"/>
      <c r="E52" s="37" t="s">
        <v>76</v>
      </c>
      <c r="F52" s="37"/>
    </row>
    <row r="53" spans="1:6" s="18" customFormat="1" ht="15.75" x14ac:dyDescent="0.2">
      <c r="A53" s="18" t="s">
        <v>79</v>
      </c>
      <c r="B53" s="39"/>
      <c r="C53" s="39"/>
      <c r="E53" s="40" t="s">
        <v>100</v>
      </c>
      <c r="F53" s="40"/>
    </row>
    <row r="54" spans="1:6" s="18" customFormat="1" ht="15.75" x14ac:dyDescent="0.2">
      <c r="B54" s="36" t="s">
        <v>75</v>
      </c>
      <c r="C54" s="36"/>
      <c r="E54" s="37" t="s">
        <v>76</v>
      </c>
      <c r="F54" s="37"/>
    </row>
    <row r="55" spans="1:6" s="18" customFormat="1" ht="31.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rintOptions horizontalCentered="1"/>
  <pageMargins left="0.19685039370078741" right="0" top="0.39370078740157483" bottom="0.39370078740157483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2016-12-26T11:30:18Z</cp:lastPrinted>
  <dcterms:created xsi:type="dcterms:W3CDTF">2016-12-22T12:21:37Z</dcterms:created>
  <dcterms:modified xsi:type="dcterms:W3CDTF">2016-12-26T11:33:46Z</dcterms:modified>
</cp:coreProperties>
</file>